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bakup\RENJA\"/>
    </mc:Choice>
  </mc:AlternateContent>
  <bookViews>
    <workbookView xWindow="0" yWindow="0" windowWidth="20490" windowHeight="7455" activeTab="4"/>
  </bookViews>
  <sheets>
    <sheet name="program kegiatan" sheetId="1" r:id="rId1"/>
    <sheet name="pengantar ke Kasi Kasubag" sheetId="3" r:id="rId2"/>
    <sheet name="program" sheetId="4" r:id="rId3"/>
    <sheet name="kegiatan" sheetId="5" r:id="rId4"/>
    <sheet name="Renja 2018" sheetId="2" r:id="rId5"/>
  </sheets>
  <calcPr calcId="162913"/>
</workbook>
</file>

<file path=xl/calcChain.xml><?xml version="1.0" encoding="utf-8"?>
<calcChain xmlns="http://schemas.openxmlformats.org/spreadsheetml/2006/main">
  <c r="H43" i="2" l="1"/>
  <c r="I43" i="2"/>
  <c r="J43" i="2"/>
  <c r="K43" i="2"/>
  <c r="H66" i="2"/>
  <c r="I66" i="2"/>
  <c r="J66" i="2"/>
  <c r="K66" i="2"/>
  <c r="H56" i="2"/>
  <c r="H53" i="2" s="1"/>
  <c r="I56" i="2"/>
  <c r="I53" i="2" s="1"/>
  <c r="J56" i="2"/>
  <c r="J53" i="2" s="1"/>
  <c r="K56" i="2"/>
  <c r="K53" i="2" s="1"/>
  <c r="H50" i="2"/>
  <c r="I50" i="2"/>
  <c r="J50" i="2"/>
  <c r="K50" i="2"/>
  <c r="H47" i="2"/>
  <c r="H46" i="2" s="1"/>
  <c r="I47" i="2"/>
  <c r="I46" i="2" s="1"/>
  <c r="J47" i="2"/>
  <c r="J46" i="2" s="1"/>
  <c r="K47" i="2"/>
  <c r="K46" i="2" s="1"/>
  <c r="J8" i="2"/>
  <c r="K39" i="2"/>
  <c r="H11" i="2"/>
  <c r="H10" i="2" s="1"/>
  <c r="I11" i="2"/>
  <c r="I10" i="2" s="1"/>
  <c r="I9" i="2" s="1"/>
  <c r="I8" i="2" s="1"/>
  <c r="K11" i="2"/>
  <c r="K10" i="2" s="1"/>
  <c r="G43" i="2"/>
  <c r="G66" i="2"/>
  <c r="G47" i="2"/>
  <c r="G46" i="2" s="1"/>
  <c r="G35" i="2"/>
  <c r="G34" i="2" s="1"/>
  <c r="G27" i="2"/>
  <c r="G24" i="2"/>
  <c r="G70" i="2"/>
  <c r="G64" i="2"/>
  <c r="G56" i="2"/>
  <c r="G53" i="2" s="1"/>
  <c r="G51" i="2"/>
  <c r="G50" i="2" s="1"/>
  <c r="G39" i="2"/>
  <c r="G38" i="2" s="1"/>
  <c r="G16" i="2"/>
  <c r="G11" i="2"/>
  <c r="G63" i="2" l="1"/>
  <c r="K73" i="2"/>
  <c r="H9" i="2"/>
  <c r="H8" i="2" s="1"/>
  <c r="K9" i="2"/>
  <c r="K8" i="2" s="1"/>
  <c r="G10" i="2"/>
  <c r="G9" i="2" s="1"/>
  <c r="G8" i="2" s="1"/>
  <c r="B6" i="5"/>
  <c r="B7" i="5" s="1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G73" i="2" l="1"/>
</calcChain>
</file>

<file path=xl/sharedStrings.xml><?xml version="1.0" encoding="utf-8"?>
<sst xmlns="http://schemas.openxmlformats.org/spreadsheetml/2006/main" count="668" uniqueCount="290">
  <si>
    <t>Program Pelayanan Administrasi Perkantoran</t>
  </si>
  <si>
    <t>Penyediaan jasa surat menyurat</t>
  </si>
  <si>
    <t>Jumlah surat yang dikelola</t>
  </si>
  <si>
    <t>2.300 surat</t>
  </si>
  <si>
    <t>Kec. Borobudur</t>
  </si>
  <si>
    <t>APBD</t>
  </si>
  <si>
    <t>Penyediaan jasa komunikasi, sumber daya air dan listrik</t>
  </si>
  <si>
    <t>Jumlah rekening telepon, listrik, surat kabar</t>
  </si>
  <si>
    <t>3 rekening</t>
  </si>
  <si>
    <t>Penyediaan jasa administrasi keuangan</t>
  </si>
  <si>
    <t>28 kegiatan</t>
  </si>
  <si>
    <t>Rapat-rapat koordinasi dan konsultasi dalam daerah</t>
  </si>
  <si>
    <t>Jumlah rapat koordinasi dan perjalanan dinas</t>
  </si>
  <si>
    <t>13 kl rapat, 40 kl perjalanan</t>
  </si>
  <si>
    <t>Program Peningkatan Sarana dan Prasarana Aparatur</t>
  </si>
  <si>
    <t>Pemeliharaan rutin/berkala kendaraan dinas/operasional</t>
  </si>
  <si>
    <t>1 unit roda empat, 5 unit roda dua</t>
  </si>
  <si>
    <t>Pengadaan perlengkapan gedung kantor</t>
  </si>
  <si>
    <t>100 buah</t>
  </si>
  <si>
    <t>Pemeliharaan rutin/berkala gedung kantor</t>
  </si>
  <si>
    <t>Jumlah gedung/jangka waktu</t>
  </si>
  <si>
    <t>5 gedung /12 bulan</t>
  </si>
  <si>
    <t>Program Peningkatan Pengembangan Sistem Pelaporan Capaian Kinerja dan Keuangan</t>
  </si>
  <si>
    <t>Penyusunan laporan capaian kinerja dan ikhtisar realisasi kinerja SKPD</t>
  </si>
  <si>
    <t>Pengadaan peralatan gedung kantor</t>
  </si>
  <si>
    <t>Jumlah peralatan yang dibeli</t>
  </si>
  <si>
    <t>2 buah netbook</t>
  </si>
  <si>
    <t>Pemeliharaan rutin/berkala perlengkapan gedung kantor</t>
  </si>
  <si>
    <t>1 paket / 12 bulan</t>
  </si>
  <si>
    <t>Program Optimalisasi Pemanfaatan Tekhnologi Informasi</t>
  </si>
  <si>
    <t>Peningkatan Pelayanan Terpadu ( PATEN )</t>
  </si>
  <si>
    <t>Jumlah KK,KTP, Surat Pindah dan Perijinan</t>
  </si>
  <si>
    <t>2.000 KTP, 2.000 KK, 300 Surat Pindah, 12 perijinan</t>
  </si>
  <si>
    <t>Program peningkatan keamanan dan kenyamanan lingkungan</t>
  </si>
  <si>
    <t>Penyiapan tenaga kerja pengendali keamanan dan kenyamanan lingkungan</t>
  </si>
  <si>
    <t>Jumlah tenaga linmas</t>
  </si>
  <si>
    <t>80 orang</t>
  </si>
  <si>
    <t>Program pemeliharaan kantrantibmas dan pencegahan tindak kriminal</t>
  </si>
  <si>
    <t>Pemeliharaan / Pembinaan Tramtib dan Patroli Wilayah</t>
  </si>
  <si>
    <t>Jumlah rapat koordinasi dn perjalanan dinas</t>
  </si>
  <si>
    <t>12 kl rapat, 20 kl perjalanan</t>
  </si>
  <si>
    <t>Program Pembinaan dan fasilitasi Pengelolaan Keuangan Desa</t>
  </si>
  <si>
    <t>Fasilitasi dan Monitoring Penyelenggaraan Pemerintahan dan Keuangan Desa</t>
  </si>
  <si>
    <t>Jumlah dokumen(LKPJ,ADD,APBDes,RPJMDes,LPPD) / jumlah desa</t>
  </si>
  <si>
    <t>5 dokumen/ 20 desa</t>
  </si>
  <si>
    <t>Program penciptaan iklim Usaha Kecil Menengah yang kondusif</t>
  </si>
  <si>
    <t>Fasilitasi pengembangan Usaha Kecil Menengah</t>
  </si>
  <si>
    <t>Jumlah desa Usaha Kecil Menengah</t>
  </si>
  <si>
    <t>10 desa</t>
  </si>
  <si>
    <t>Program Peningkatan Kehidupan Sosial / Keagamaan</t>
  </si>
  <si>
    <t>Penyelenggaraan MTQ / STQ</t>
  </si>
  <si>
    <t>Jumlah peserta terpilih lomba</t>
  </si>
  <si>
    <t>17 peserta</t>
  </si>
  <si>
    <t>Progam Peningkatan dan Pengembangan Pengelolaan Keuangan Daerah</t>
  </si>
  <si>
    <t>Pemungutan dan Intensifikasi PAD / PBB</t>
  </si>
  <si>
    <t>Prosentase penerimaan pajak PBB jumlah desa</t>
  </si>
  <si>
    <t>87 % / 20 desa</t>
  </si>
  <si>
    <t>Program Pembinaan dan Peningkatan Kapasitas Aparatur Pemerintah Desa</t>
  </si>
  <si>
    <t>Fasilitasi Pemilihan Kepala Desa</t>
  </si>
  <si>
    <t>1 kepala desa</t>
  </si>
  <si>
    <t>Fasilitasi Pengisian Perangkat Desa</t>
  </si>
  <si>
    <t>Jumlah perangkat desa</t>
  </si>
  <si>
    <t>15 perangkat desa</t>
  </si>
  <si>
    <t>Program Peningkatan Partisipasi Masyarakat Dalam Membangun Desa</t>
  </si>
  <si>
    <t>Fasilitasi Pelaksanaan Penyelenggaraan Musyawarah Pembangunan Desa</t>
  </si>
  <si>
    <t>Jumlah dokumen</t>
  </si>
  <si>
    <t>2 dokumen ( Renja , RPTK )</t>
  </si>
  <si>
    <t>Fasilitasi pengelolaan Hibah/Bansos</t>
  </si>
  <si>
    <t>Jumlah desa yang difasilitasi</t>
  </si>
  <si>
    <t>20 desa</t>
  </si>
  <si>
    <t>Program Peningkatan Keberdayaan Masyarakat Pedesaan</t>
  </si>
  <si>
    <t>Pemberdayaan Lembaga dan Organisasi Masyarakat Pedesaan</t>
  </si>
  <si>
    <t>Jumlah anggota lembaga masyarakat / jumlah desa</t>
  </si>
  <si>
    <t>100 orang / 20 desa</t>
  </si>
  <si>
    <t>Operasional bantuan keuangan desa pemula dan desa prakarta ( Bangub )</t>
  </si>
  <si>
    <t>Program Penguatan Kelembagaan Pengarusutamaan Gender dan Anak</t>
  </si>
  <si>
    <t>Penguatan kelembagaan pengarusutamaan gender dan anak</t>
  </si>
  <si>
    <t>Jumlah kader aktif / desa</t>
  </si>
  <si>
    <t>30 orang / 20 desa</t>
  </si>
  <si>
    <t>Program peningkatan pemberantasan penyakit masyarakat (pekat)</t>
  </si>
  <si>
    <t>Penyuluhan pencegahan peredaran/ penggunaan minuman keras dan narkoba</t>
  </si>
  <si>
    <t>Jumlah peserta sosialisasi</t>
  </si>
  <si>
    <t>40 orang</t>
  </si>
  <si>
    <t>Program pencegahan dini dan penanggulangan korban bencana alam</t>
  </si>
  <si>
    <t>Pemantauan/Pencegahan, pendataan dan penyebarluasan informasi potensi bencana alam</t>
  </si>
  <si>
    <t>Jumlah peserta sosialisasi penanganan bencana</t>
  </si>
  <si>
    <t>Fasilitasi penyelenggaraan FASI</t>
  </si>
  <si>
    <t>Jumlah peserta terpilih FASI</t>
  </si>
  <si>
    <t>20 peserta</t>
  </si>
  <si>
    <t>Pemeliharaan rutin/berkala peralatan gedung kantor</t>
  </si>
  <si>
    <t>Jumlah peralatan gedung kantor dan jangka waktu</t>
  </si>
  <si>
    <t>5 komp, 7 printer, 1 mesin ketik, 1 genset, 1 messin potong rumput,1 LCD, 1 kamera, 5 laptop /12 bulan</t>
  </si>
  <si>
    <t>mendukung koordinasi pelaksanan kegiatan</t>
  </si>
  <si>
    <t>RENCANA KERJA SKPD</t>
  </si>
  <si>
    <t>KECAMATAN BOROBUDUR KABUPATEN MAGELANG</t>
  </si>
  <si>
    <t>TAHUN 2017</t>
  </si>
  <si>
    <t>KODE</t>
  </si>
  <si>
    <t>URUSAN /PROGRAM /KEGIATAN</t>
  </si>
  <si>
    <t>INDIKATOR KINERJA</t>
  </si>
  <si>
    <t>RENCANA TAHUN 2017</t>
  </si>
  <si>
    <t>CATATAN PENTING</t>
  </si>
  <si>
    <t>PRAKIRAAN MAJU RENCANA TAHUN 2018</t>
  </si>
  <si>
    <t>LOKASI</t>
  </si>
  <si>
    <t>TARGET</t>
  </si>
  <si>
    <t>PAGU INDIKATIF</t>
  </si>
  <si>
    <t>SUMBER DANA</t>
  </si>
  <si>
    <t>URUSAN PADA SEMUA SKPD</t>
  </si>
  <si>
    <t>0.00</t>
  </si>
  <si>
    <t>0.00.01</t>
  </si>
  <si>
    <t>0.00.01.12009.001</t>
  </si>
  <si>
    <t>Kebutuhan pengelolaan administrasi kantor</t>
  </si>
  <si>
    <t>0.00.01.12009.002</t>
  </si>
  <si>
    <t>mendukung kelancaran administrasi perkantoran</t>
  </si>
  <si>
    <t>0.00.01.12009.007</t>
  </si>
  <si>
    <t>Jumlah kegiatan yang dikelola</t>
  </si>
  <si>
    <t>mendukung pengelola kegiatan</t>
  </si>
  <si>
    <t>30 kegiatan</t>
  </si>
  <si>
    <t>0.00.01.12009.019</t>
  </si>
  <si>
    <t>0.00.02</t>
  </si>
  <si>
    <t>0.00.02.12009.007</t>
  </si>
  <si>
    <t>Jumlah kursi yang dibeli</t>
  </si>
  <si>
    <t>Mencukupi sarana prasarana kantor</t>
  </si>
  <si>
    <t>50 kursi</t>
  </si>
  <si>
    <t>0.00.02.12009.009</t>
  </si>
  <si>
    <t>Mendukung kelancaran tugas</t>
  </si>
  <si>
    <t>0.00.02.12009.022</t>
  </si>
  <si>
    <t>Mendukung pemeliharaan aset</t>
  </si>
  <si>
    <t>0.00.02.12009.024</t>
  </si>
  <si>
    <t>Cakupan peningkatan sarana dan prasarana aparatur;</t>
  </si>
  <si>
    <t>1 unit roda empat, 6 unit roda dua</t>
  </si>
  <si>
    <t>0.00.02.12009.026</t>
  </si>
  <si>
    <t>Jumlah perlengkapan gedung kantor/ jangka waktu</t>
  </si>
  <si>
    <t>0.00.02.12009.028</t>
  </si>
  <si>
    <t>5 komp, 2 printer, 1 messin potong rumput,1 LCD, 1 kamera, 5 laptop /12 bulan</t>
  </si>
  <si>
    <t>0.00.06</t>
  </si>
  <si>
    <t>0.00.06.12009.001</t>
  </si>
  <si>
    <t>Cakupan pelaporan keuangan dan kinerja;</t>
  </si>
  <si>
    <t>LKPJ, LAKIP, Lap Triwulan, Lap Bulanan/RFK ( 4 Jenis )</t>
  </si>
  <si>
    <t>Meningkatkan Kinerja</t>
  </si>
  <si>
    <t>URUSAN WAJIB</t>
  </si>
  <si>
    <t>1.11</t>
  </si>
  <si>
    <t>PEMBERDAYAAN PEREMPUAN &amp; ANAK</t>
  </si>
  <si>
    <t>1.11.16</t>
  </si>
  <si>
    <t>1.11.16.12009.005</t>
  </si>
  <si>
    <t>mendukung pelaksanaan pembangunan pemerintah</t>
  </si>
  <si>
    <t>1.13</t>
  </si>
  <si>
    <t>SOSIAL</t>
  </si>
  <si>
    <t>1.13.22</t>
  </si>
  <si>
    <t>1.13.22.12009.006</t>
  </si>
  <si>
    <t>mendukung kegiatan sosial keagamaan</t>
  </si>
  <si>
    <t>1.13.22.12009.008</t>
  </si>
  <si>
    <t>mendukung pelaksanaan kegiatan pemerintah</t>
  </si>
  <si>
    <t>1.15</t>
  </si>
  <si>
    <t>KOPERASI &amp; UKM</t>
  </si>
  <si>
    <t>1.15.15</t>
  </si>
  <si>
    <t>1.15.15.12009.008</t>
  </si>
  <si>
    <t>mendukung berkembangnya UKM</t>
  </si>
  <si>
    <t>1.19</t>
  </si>
  <si>
    <t>KESATUAN BANGSA</t>
  </si>
  <si>
    <t>1.19.15</t>
  </si>
  <si>
    <t>1.19.15.12009.001</t>
  </si>
  <si>
    <t>mendukung kenyamanan lingkungan</t>
  </si>
  <si>
    <t>80 0rang</t>
  </si>
  <si>
    <t>1.19.16</t>
  </si>
  <si>
    <t>1.19.16.12009.008</t>
  </si>
  <si>
    <t>mendukung trantibmas wilayah</t>
  </si>
  <si>
    <t>1.19.20</t>
  </si>
  <si>
    <t>1.19.20.12009.001</t>
  </si>
  <si>
    <t>1.19.22</t>
  </si>
  <si>
    <t>1.19.22.12009.001</t>
  </si>
  <si>
    <t>mendukung keamanan wilayah</t>
  </si>
  <si>
    <t>1.20</t>
  </si>
  <si>
    <t>OTONOMI, PEMERINTAHAN &amp; KEUANGAN</t>
  </si>
  <si>
    <t>1.20.17</t>
  </si>
  <si>
    <t>1.20.17.12009.060</t>
  </si>
  <si>
    <t>Kec. Borobudur,</t>
  </si>
  <si>
    <t>meningkatkan PAD</t>
  </si>
  <si>
    <t>1.20.19</t>
  </si>
  <si>
    <t>1.20.19.12009.010</t>
  </si>
  <si>
    <t>mendukung pelaksanaan program pemerintah</t>
  </si>
  <si>
    <t>1.20.23</t>
  </si>
  <si>
    <t>1.20.23.12009.002</t>
  </si>
  <si>
    <t>mendukung peningkatan pelayanan</t>
  </si>
  <si>
    <t>1.22</t>
  </si>
  <si>
    <t>PEMBERDAYAAN MASYARAKAT DESA</t>
  </si>
  <si>
    <t>1.22.15</t>
  </si>
  <si>
    <t>1.22.15.12009.001</t>
  </si>
  <si>
    <t>mendukung pelaksanaan pembangunan</t>
  </si>
  <si>
    <t>1.22.15.12009.011</t>
  </si>
  <si>
    <t>1.22.17</t>
  </si>
  <si>
    <t>1.22.17.12009.002</t>
  </si>
  <si>
    <t>1.22.17.12009.013</t>
  </si>
  <si>
    <t>1.22.18</t>
  </si>
  <si>
    <t>1.22.18.12009.008</t>
  </si>
  <si>
    <t>1.22.18.12009.012</t>
  </si>
  <si>
    <t>Jumlah Kepala Desa</t>
  </si>
  <si>
    <t>TOTAL TAHUN 2017</t>
  </si>
  <si>
    <t>TOTAL PRAKIRAAN TAHUN 2018</t>
  </si>
  <si>
    <t>Camat Borobudur</t>
  </si>
  <si>
    <t>NANDA CAHYADI PRIBADI, AP. M.Si.</t>
  </si>
  <si>
    <t>NIP. 19740109 199311 1 001</t>
  </si>
  <si>
    <t>23 perangkat desa</t>
  </si>
  <si>
    <t>2 kepala desa</t>
  </si>
  <si>
    <t>KEGIATAN</t>
  </si>
  <si>
    <t xml:space="preserve">URUSAN /PROGRAM </t>
  </si>
  <si>
    <t>No.</t>
  </si>
  <si>
    <t xml:space="preserve">Disampaikan </t>
  </si>
  <si>
    <t>Rencana Kerja ( RENJA ) Kecamatan Borobudur tahun 2017</t>
  </si>
  <si>
    <t>sesuai kebutuhan  ( bukan RENJA awal dari Bappeda )</t>
  </si>
  <si>
    <t xml:space="preserve">sebagai dasar penyusunan RKA  sesuai  pagu masing - masing </t>
  </si>
  <si>
    <t>kegiatan tahun 2017</t>
  </si>
  <si>
    <t xml:space="preserve">sebagai dasar </t>
  </si>
  <si>
    <t>CAMAT BOROBUDUR</t>
  </si>
  <si>
    <t>Pembina Tingkat I.</t>
  </si>
  <si>
    <t>NIP. 19740109 1993111001.</t>
  </si>
  <si>
    <t>RENCANA TAHUN 2018</t>
  </si>
  <si>
    <t>TAHUN 2018</t>
  </si>
  <si>
    <t>13 kl rapat, 59 kl perjalanan</t>
  </si>
  <si>
    <t>12 kl rapat kordinasi</t>
  </si>
  <si>
    <t>86 % / 20 desa</t>
  </si>
  <si>
    <t>Fasilitasi Pelaksanaan Penyelenggaraan Musrenbang</t>
  </si>
  <si>
    <t>Program Perencanaan Pembangunan Daerah.</t>
  </si>
  <si>
    <t>Program Peningkatan Partisipasi masyarakat dalam membangun desa.</t>
  </si>
  <si>
    <t>Urusan Wajib Otonomi daerah , Pemerintahan umum, Adm Keuangan,Perangkat daerah, kepegawaian dan Persandian</t>
  </si>
  <si>
    <t>4.01.4.01.6.23.</t>
  </si>
  <si>
    <t>4.01.4.01.6.23.08.</t>
  </si>
  <si>
    <t>4.01.4.01.6.19.</t>
  </si>
  <si>
    <t>4.01.4.01.6.17.</t>
  </si>
  <si>
    <t>4.01.4.01. 6.17.</t>
  </si>
  <si>
    <t>4.01.4.01.6.6.01.</t>
  </si>
  <si>
    <t>4.01.4.01. 6.06.</t>
  </si>
  <si>
    <t>4.01.4.01.6.02.28.</t>
  </si>
  <si>
    <t>4.01.4.01.6.02.26.</t>
  </si>
  <si>
    <t>4.01.4.01.6.02.24.</t>
  </si>
  <si>
    <t>4.01.4.01.6.02.22.</t>
  </si>
  <si>
    <t>4.01.4.01.6.02.09.</t>
  </si>
  <si>
    <t>4.01.4.01.6.02.08.</t>
  </si>
  <si>
    <t>4.01.4.01.6.02.</t>
  </si>
  <si>
    <t>4.01.4.01. 6.01.</t>
  </si>
  <si>
    <t>4.01.4.01.6.01.01.</t>
  </si>
  <si>
    <t>4.01.4.01.6.01.02.</t>
  </si>
  <si>
    <t>4.01.4.01.6.01.07.</t>
  </si>
  <si>
    <t>4.01.4.01.6.01.19.</t>
  </si>
  <si>
    <t xml:space="preserve"> </t>
  </si>
  <si>
    <t>URUSAN : PERENCANAAN PEMBANGUNAN.</t>
  </si>
  <si>
    <t>4.03.4.01.6.21.</t>
  </si>
  <si>
    <t>4.03.4.01.6.21.15.</t>
  </si>
  <si>
    <t>URUSAN  : SOSIAL</t>
  </si>
  <si>
    <t>1.06.4.01.6.22.</t>
  </si>
  <si>
    <t>1.06.4.01.6.22.06.</t>
  </si>
  <si>
    <t>1.06.4.01.6.22.08.</t>
  </si>
  <si>
    <t>URUSAN : PEMBERDAYAAN DAN PERLINDUNGAN ANAK</t>
  </si>
  <si>
    <t>Program : Penguatan kelembagaan Pengarusutamaan Gender dan anak.</t>
  </si>
  <si>
    <t>2.02.4.01.6.06.</t>
  </si>
  <si>
    <t>2.02.4.01.6.06.05.</t>
  </si>
  <si>
    <t>Jumlah Anggota PKK yang dibina</t>
  </si>
  <si>
    <t>URUSAN : USAHA KECIL DAN MENENGAH</t>
  </si>
  <si>
    <t>2.11.4.01.6.15.</t>
  </si>
  <si>
    <t>Program penciptaan iklim Usaha Kecil Menengah.</t>
  </si>
  <si>
    <t>URUSAN : KESATUAN BANGSA DAN POLITIK DALAM NEGERI.</t>
  </si>
  <si>
    <t>1.05.4.01.6.15.</t>
  </si>
  <si>
    <t>1.05.4.01.6.15.01.</t>
  </si>
  <si>
    <t>1.05.4.01.6.16.</t>
  </si>
  <si>
    <t>1.05.4.01.6.16.08.</t>
  </si>
  <si>
    <t>1.05.4.01.6.20.</t>
  </si>
  <si>
    <t>1.05.4.01.6.20.01.</t>
  </si>
  <si>
    <t>1.05.4.01.6.22.</t>
  </si>
  <si>
    <t>1.05.4.01.6.22.01.</t>
  </si>
  <si>
    <t>URUSAN   : PEMBERDAYAAN MASYARAKAT DESA</t>
  </si>
  <si>
    <t>2.07.4.01.6.15.</t>
  </si>
  <si>
    <t>2.07.4.01.6.15.01.</t>
  </si>
  <si>
    <t>2.07.4.01.6.17.</t>
  </si>
  <si>
    <t>2.07.4.01.6.17.13.</t>
  </si>
  <si>
    <t>2.07.4.01.6.18.</t>
  </si>
  <si>
    <t>2.07.4.01.6.18.07.</t>
  </si>
  <si>
    <t>2.07.4.01.6.18.12.</t>
  </si>
  <si>
    <t>4.03.4.01.6.23.</t>
  </si>
  <si>
    <t>Program Perencanaan Sosial dan Budaya</t>
  </si>
  <si>
    <t>4.03.4.01.6.23.08.</t>
  </si>
  <si>
    <t>Koordinasi Perumusan Kebijakan dan Sinkronisasi Pelaksanaan Upaya penanggulangan kemiskinan dan kesenjangan</t>
  </si>
  <si>
    <t>Jumlah Desa yang mendapatkan fasilitasi</t>
  </si>
  <si>
    <t>20 Desa</t>
  </si>
  <si>
    <t>Mengurangi  kesenjangan kemiskinan di wilayah Kec.Borobudur</t>
  </si>
  <si>
    <t>Festival Rebana</t>
  </si>
  <si>
    <t>Jumlah peserta terpilih</t>
  </si>
  <si>
    <t>10 peserta</t>
  </si>
  <si>
    <t>TOTAL PRAKIRAAN TAHUN 2019</t>
  </si>
  <si>
    <t>TOTAL TAHUN 2018</t>
  </si>
  <si>
    <t>NANDA CAHYADI PRIBADI,AP.M.Si.</t>
  </si>
  <si>
    <t>Borobudur , 3  Januari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</si>
</sst>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23" x14ac:knownFonts="1">
    <font>
      <sz val="11"/>
      <color rgb="FF000000"/>
      <name val="Calibri"/>
    </font>
    <font>
      <b/>
      <sz val="14.3"/>
      <color rgb="FF000000"/>
      <name val="Calibri"/>
      <family val="2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</font>
    <font>
      <u/>
      <sz val="11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b/>
      <sz val="11"/>
      <color rgb="FF000000"/>
      <name val="Calibri"/>
      <family val="2"/>
    </font>
    <font>
      <b/>
      <sz val="18"/>
      <color rgb="FF000000"/>
      <name val="Calibri"/>
      <family val="2"/>
    </font>
    <font>
      <b/>
      <u/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16"/>
      <color rgb="FF000000"/>
      <name val="Calibri"/>
      <family val="2"/>
    </font>
    <font>
      <u/>
      <sz val="14"/>
      <color rgb="FF000000"/>
      <name val="Calibri"/>
      <family val="2"/>
    </font>
    <font>
      <sz val="14"/>
      <color rgb="FF000000"/>
      <name val="Comic Sans MS"/>
      <family val="4"/>
    </font>
    <font>
      <b/>
      <i/>
      <sz val="16"/>
      <color rgb="FF000000"/>
      <name val="Comic Sans MS"/>
      <family val="4"/>
    </font>
    <font>
      <b/>
      <i/>
      <sz val="14"/>
      <color rgb="FF000000"/>
      <name val="Comic Sans MS"/>
      <family val="4"/>
    </font>
    <font>
      <b/>
      <sz val="10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41" fontId="22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5" fillId="2" borderId="0" xfId="0" applyFont="1" applyFill="1"/>
    <xf numFmtId="0" fontId="14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vertical="center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7" xfId="0" applyFont="1" applyBorder="1"/>
    <xf numFmtId="0" fontId="17" fillId="0" borderId="8" xfId="0" applyFont="1" applyBorder="1"/>
    <xf numFmtId="0" fontId="17" fillId="0" borderId="9" xfId="0" applyFont="1" applyBorder="1"/>
    <xf numFmtId="0" fontId="17" fillId="0" borderId="10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2" borderId="0" xfId="0" applyFill="1"/>
    <xf numFmtId="0" fontId="2" fillId="2" borderId="0" xfId="0" applyFont="1" applyFill="1"/>
    <xf numFmtId="0" fontId="10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3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0" fillId="2" borderId="3" xfId="0" applyFill="1" applyBorder="1" applyAlignment="1">
      <alignment horizontal="center" vertical="center" wrapText="1"/>
    </xf>
    <xf numFmtId="3" fontId="0" fillId="2" borderId="3" xfId="0" applyNumberFormat="1" applyFill="1" applyBorder="1" applyAlignment="1">
      <alignment horizontal="right" vertical="center" wrapText="1"/>
    </xf>
    <xf numFmtId="3" fontId="0" fillId="2" borderId="3" xfId="0" applyNumberForma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0" fillId="2" borderId="3" xfId="0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left" vertical="center" wrapText="1"/>
    </xf>
    <xf numFmtId="3" fontId="3" fillId="2" borderId="4" xfId="0" applyNumberFormat="1" applyFont="1" applyFill="1" applyBorder="1" applyAlignment="1">
      <alignment horizontal="right" vertical="center" wrapText="1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5" fillId="0" borderId="0" xfId="0" applyFont="1"/>
    <xf numFmtId="0" fontId="20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left" vertical="center" wrapText="1"/>
    </xf>
    <xf numFmtId="3" fontId="20" fillId="0" borderId="2" xfId="0" applyNumberFormat="1" applyFont="1" applyBorder="1" applyAlignment="1">
      <alignment horizontal="right" vertical="center" wrapText="1"/>
    </xf>
    <xf numFmtId="0" fontId="20" fillId="0" borderId="3" xfId="0" applyFont="1" applyBorder="1" applyAlignment="1">
      <alignment horizontal="left" vertical="center" wrapText="1"/>
    </xf>
    <xf numFmtId="3" fontId="20" fillId="0" borderId="3" xfId="0" applyNumberFormat="1" applyFont="1" applyBorder="1" applyAlignment="1">
      <alignment horizontal="right" vertical="center" wrapText="1"/>
    </xf>
    <xf numFmtId="0" fontId="6" fillId="0" borderId="16" xfId="0" applyFont="1" applyBorder="1" applyAlignment="1">
      <alignment horizontal="left" vertical="center" wrapText="1"/>
    </xf>
    <xf numFmtId="3" fontId="20" fillId="0" borderId="1" xfId="0" applyNumberFormat="1" applyFont="1" applyBorder="1" applyAlignment="1">
      <alignment horizontal="right" vertical="center" wrapText="1"/>
    </xf>
    <xf numFmtId="0" fontId="20" fillId="0" borderId="16" xfId="0" applyFont="1" applyBorder="1" applyAlignment="1">
      <alignment horizontal="left" vertical="center" wrapText="1"/>
    </xf>
    <xf numFmtId="3" fontId="20" fillId="0" borderId="16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top" wrapText="1"/>
    </xf>
    <xf numFmtId="3" fontId="6" fillId="0" borderId="1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horizontal="left" vertical="top" wrapText="1"/>
    </xf>
    <xf numFmtId="3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top" wrapText="1"/>
    </xf>
    <xf numFmtId="3" fontId="20" fillId="0" borderId="1" xfId="0" applyNumberFormat="1" applyFont="1" applyBorder="1" applyAlignment="1">
      <alignment horizontal="right" vertical="top" wrapText="1"/>
    </xf>
    <xf numFmtId="0" fontId="20" fillId="0" borderId="1" xfId="0" applyFont="1" applyBorder="1" applyAlignment="1">
      <alignment horizontal="center" vertical="top" wrapText="1"/>
    </xf>
    <xf numFmtId="41" fontId="6" fillId="0" borderId="1" xfId="1" applyFont="1" applyBorder="1" applyAlignment="1">
      <alignment horizontal="right" vertical="center" wrapText="1"/>
    </xf>
    <xf numFmtId="0" fontId="7" fillId="0" borderId="0" xfId="0" applyFont="1"/>
    <xf numFmtId="0" fontId="5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</cellXfs>
  <cellStyles count="2">
    <cellStyle name="Koma [0]" xfId="1" builtinId="6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</xdr:colOff>
      <xdr:row>77</xdr:row>
      <xdr:rowOff>28574</xdr:rowOff>
    </xdr:from>
    <xdr:to>
      <xdr:col>8</xdr:col>
      <xdr:colOff>247651</xdr:colOff>
      <xdr:row>80</xdr:row>
      <xdr:rowOff>0</xdr:rowOff>
    </xdr:to>
    <xdr:pic>
      <xdr:nvPicPr>
        <xdr:cNvPr id="2" name="Picture 4" descr="C:\Users\kec\Downloads\WhatsApp Image 2018-03-28 at 22.05.23.jpe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1" y="34490024"/>
          <a:ext cx="1714500" cy="5429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65"/>
  <sheetViews>
    <sheetView topLeftCell="A55" workbookViewId="0">
      <selection activeCell="I63" sqref="I63"/>
    </sheetView>
  </sheetViews>
  <sheetFormatPr defaultColWidth="9.140625" defaultRowHeight="15" x14ac:dyDescent="0.25"/>
  <cols>
    <col min="1" max="1" width="3.7109375" style="40" customWidth="1"/>
    <col min="2" max="2" width="17.7109375" style="40" customWidth="1"/>
    <col min="3" max="3" width="6.7109375" style="70" customWidth="1"/>
    <col min="4" max="4" width="27.140625" style="40" customWidth="1"/>
    <col min="5" max="5" width="8.140625" style="40" customWidth="1"/>
    <col min="6" max="6" width="24.28515625" style="40" customWidth="1"/>
    <col min="7" max="7" width="15.85546875" style="40" customWidth="1"/>
    <col min="8" max="9" width="14.140625" style="40" customWidth="1"/>
    <col min="10" max="10" width="9.140625" style="43"/>
    <col min="11" max="11" width="20" style="40" customWidth="1"/>
    <col min="12" max="12" width="13.140625" style="40" customWidth="1"/>
    <col min="13" max="13" width="15.85546875" style="40" customWidth="1"/>
    <col min="14" max="16384" width="9.140625" style="40"/>
  </cols>
  <sheetData>
    <row r="1" spans="2:13" ht="18.75" customHeight="1" x14ac:dyDescent="0.25">
      <c r="B1" s="98" t="s">
        <v>93</v>
      </c>
      <c r="C1" s="98"/>
      <c r="D1" s="98"/>
      <c r="E1" s="98"/>
      <c r="F1" s="98"/>
      <c r="G1" s="98"/>
      <c r="H1" s="98"/>
      <c r="I1" s="98"/>
      <c r="J1" s="98"/>
      <c r="K1" s="98"/>
    </row>
    <row r="2" spans="2:13" ht="18.75" customHeight="1" x14ac:dyDescent="0.25">
      <c r="B2" s="98" t="s">
        <v>94</v>
      </c>
      <c r="C2" s="98"/>
      <c r="D2" s="98"/>
      <c r="E2" s="98"/>
      <c r="F2" s="98"/>
      <c r="G2" s="98"/>
      <c r="H2" s="98"/>
      <c r="I2" s="98"/>
      <c r="J2" s="98"/>
      <c r="K2" s="98"/>
    </row>
    <row r="3" spans="2:13" ht="18.75" customHeight="1" x14ac:dyDescent="0.25">
      <c r="B3" s="98" t="s">
        <v>95</v>
      </c>
      <c r="C3" s="98"/>
      <c r="D3" s="98"/>
      <c r="E3" s="98"/>
      <c r="F3" s="98"/>
      <c r="G3" s="98"/>
      <c r="H3" s="98"/>
      <c r="I3" s="98"/>
      <c r="J3" s="98"/>
      <c r="K3" s="98"/>
    </row>
    <row r="4" spans="2:13" ht="23.25" x14ac:dyDescent="0.35">
      <c r="B4" s="41"/>
      <c r="C4" s="42"/>
    </row>
    <row r="5" spans="2:13" ht="28.5" customHeight="1" x14ac:dyDescent="0.25">
      <c r="B5" s="96" t="s">
        <v>96</v>
      </c>
      <c r="C5" s="44"/>
      <c r="D5" s="96" t="s">
        <v>97</v>
      </c>
      <c r="E5" s="45"/>
      <c r="F5" s="96" t="s">
        <v>98</v>
      </c>
      <c r="G5" s="96" t="s">
        <v>99</v>
      </c>
      <c r="H5" s="96"/>
      <c r="I5" s="96"/>
      <c r="J5" s="96"/>
      <c r="K5" s="96" t="s">
        <v>100</v>
      </c>
      <c r="L5" s="96" t="s">
        <v>101</v>
      </c>
      <c r="M5" s="96"/>
    </row>
    <row r="6" spans="2:13" ht="29.25" customHeight="1" x14ac:dyDescent="0.25">
      <c r="B6" s="96"/>
      <c r="C6" s="44"/>
      <c r="D6" s="96"/>
      <c r="E6" s="45"/>
      <c r="F6" s="96"/>
      <c r="G6" s="45" t="s">
        <v>102</v>
      </c>
      <c r="H6" s="45" t="s">
        <v>103</v>
      </c>
      <c r="I6" s="45" t="s">
        <v>104</v>
      </c>
      <c r="J6" s="45" t="s">
        <v>105</v>
      </c>
      <c r="K6" s="96"/>
      <c r="L6" s="45" t="s">
        <v>103</v>
      </c>
      <c r="M6" s="45" t="s">
        <v>104</v>
      </c>
    </row>
    <row r="7" spans="2:13" x14ac:dyDescent="0.25">
      <c r="B7" s="45">
        <v>1</v>
      </c>
      <c r="C7" s="44"/>
      <c r="D7" s="45">
        <v>2</v>
      </c>
      <c r="E7" s="45"/>
      <c r="F7" s="45">
        <v>3</v>
      </c>
      <c r="G7" s="45">
        <v>4</v>
      </c>
      <c r="H7" s="45">
        <v>5</v>
      </c>
      <c r="I7" s="45">
        <v>6</v>
      </c>
      <c r="J7" s="45">
        <v>7</v>
      </c>
      <c r="K7" s="45">
        <v>8</v>
      </c>
      <c r="L7" s="45">
        <v>9</v>
      </c>
      <c r="M7" s="45">
        <v>10</v>
      </c>
    </row>
    <row r="8" spans="2:13" s="50" customFormat="1" x14ac:dyDescent="0.25">
      <c r="B8" s="46">
        <v>0</v>
      </c>
      <c r="C8" s="47"/>
      <c r="D8" s="46" t="s">
        <v>106</v>
      </c>
      <c r="E8" s="46"/>
      <c r="F8" s="46"/>
      <c r="G8" s="46"/>
      <c r="H8" s="46"/>
      <c r="I8" s="48">
        <v>274000000</v>
      </c>
      <c r="J8" s="49"/>
      <c r="K8" s="46"/>
      <c r="L8" s="46"/>
      <c r="M8" s="48">
        <v>184640000</v>
      </c>
    </row>
    <row r="9" spans="2:13" s="50" customFormat="1" x14ac:dyDescent="0.25">
      <c r="B9" s="51" t="s">
        <v>107</v>
      </c>
      <c r="C9" s="52"/>
      <c r="D9" s="51" t="s">
        <v>106</v>
      </c>
      <c r="E9" s="51"/>
      <c r="F9" s="51"/>
      <c r="G9" s="51"/>
      <c r="H9" s="51"/>
      <c r="I9" s="53">
        <v>274000000</v>
      </c>
      <c r="J9" s="54"/>
      <c r="K9" s="51"/>
      <c r="L9" s="51"/>
      <c r="M9" s="53">
        <v>254500000</v>
      </c>
    </row>
    <row r="10" spans="2:13" s="50" customFormat="1" ht="41.25" customHeight="1" x14ac:dyDescent="0.25">
      <c r="B10" s="55" t="s">
        <v>108</v>
      </c>
      <c r="C10" s="52"/>
      <c r="D10" s="56" t="s">
        <v>0</v>
      </c>
      <c r="E10" s="56">
        <v>1</v>
      </c>
      <c r="F10" s="55"/>
      <c r="G10" s="55"/>
      <c r="H10" s="55"/>
      <c r="I10" s="53">
        <v>87000000</v>
      </c>
      <c r="J10" s="57"/>
      <c r="K10" s="55"/>
      <c r="L10" s="55"/>
      <c r="M10" s="53">
        <v>88000000</v>
      </c>
    </row>
    <row r="11" spans="2:13" s="50" customFormat="1" ht="50.25" customHeight="1" x14ac:dyDescent="0.25">
      <c r="B11" s="55" t="s">
        <v>109</v>
      </c>
      <c r="C11" s="52">
        <v>1</v>
      </c>
      <c r="D11" s="55" t="s">
        <v>1</v>
      </c>
      <c r="E11" s="55"/>
      <c r="F11" s="55" t="s">
        <v>2</v>
      </c>
      <c r="G11" s="55" t="s">
        <v>4</v>
      </c>
      <c r="H11" s="55" t="s">
        <v>3</v>
      </c>
      <c r="I11" s="58">
        <v>6000000</v>
      </c>
      <c r="J11" s="57" t="s">
        <v>5</v>
      </c>
      <c r="K11" s="55" t="s">
        <v>110</v>
      </c>
      <c r="L11" s="59">
        <v>2300</v>
      </c>
      <c r="M11" s="58">
        <v>7000000</v>
      </c>
    </row>
    <row r="12" spans="2:13" s="50" customFormat="1" ht="68.25" customHeight="1" x14ac:dyDescent="0.25">
      <c r="B12" s="55" t="s">
        <v>111</v>
      </c>
      <c r="C12" s="52">
        <v>2</v>
      </c>
      <c r="D12" s="55" t="s">
        <v>6</v>
      </c>
      <c r="E12" s="55"/>
      <c r="F12" s="55" t="s">
        <v>7</v>
      </c>
      <c r="G12" s="55" t="s">
        <v>4</v>
      </c>
      <c r="H12" s="55" t="s">
        <v>8</v>
      </c>
      <c r="I12" s="58">
        <v>25000000</v>
      </c>
      <c r="J12" s="57" t="s">
        <v>5</v>
      </c>
      <c r="K12" s="55" t="s">
        <v>112</v>
      </c>
      <c r="L12" s="55" t="s">
        <v>8</v>
      </c>
      <c r="M12" s="58">
        <v>25000000</v>
      </c>
    </row>
    <row r="13" spans="2:13" s="50" customFormat="1" ht="40.5" customHeight="1" x14ac:dyDescent="0.25">
      <c r="B13" s="55" t="s">
        <v>113</v>
      </c>
      <c r="C13" s="52">
        <v>3</v>
      </c>
      <c r="D13" s="55" t="s">
        <v>9</v>
      </c>
      <c r="E13" s="55"/>
      <c r="F13" s="55" t="s">
        <v>114</v>
      </c>
      <c r="G13" s="55" t="s">
        <v>4</v>
      </c>
      <c r="H13" s="55" t="s">
        <v>10</v>
      </c>
      <c r="I13" s="58">
        <v>26000000</v>
      </c>
      <c r="J13" s="57" t="s">
        <v>5</v>
      </c>
      <c r="K13" s="55" t="s">
        <v>115</v>
      </c>
      <c r="L13" s="55" t="s">
        <v>116</v>
      </c>
      <c r="M13" s="58">
        <v>26000000</v>
      </c>
    </row>
    <row r="14" spans="2:13" s="50" customFormat="1" ht="45" x14ac:dyDescent="0.25">
      <c r="B14" s="55" t="s">
        <v>117</v>
      </c>
      <c r="C14" s="52">
        <v>4</v>
      </c>
      <c r="D14" s="55" t="s">
        <v>11</v>
      </c>
      <c r="E14" s="55"/>
      <c r="F14" s="55" t="s">
        <v>12</v>
      </c>
      <c r="G14" s="55" t="s">
        <v>4</v>
      </c>
      <c r="H14" s="55" t="s">
        <v>13</v>
      </c>
      <c r="I14" s="58">
        <v>30000000</v>
      </c>
      <c r="J14" s="57" t="s">
        <v>5</v>
      </c>
      <c r="K14" s="55" t="s">
        <v>92</v>
      </c>
      <c r="L14" s="55" t="s">
        <v>13</v>
      </c>
      <c r="M14" s="58">
        <v>30000000</v>
      </c>
    </row>
    <row r="15" spans="2:13" s="50" customFormat="1" ht="43.5" customHeight="1" x14ac:dyDescent="0.25">
      <c r="B15" s="55" t="s">
        <v>118</v>
      </c>
      <c r="C15" s="52"/>
      <c r="D15" s="55" t="s">
        <v>14</v>
      </c>
      <c r="E15" s="55">
        <v>2</v>
      </c>
      <c r="F15" s="55"/>
      <c r="G15" s="55"/>
      <c r="H15" s="55"/>
      <c r="I15" s="53">
        <v>177000000</v>
      </c>
      <c r="J15" s="57"/>
      <c r="K15" s="55"/>
      <c r="L15" s="55"/>
      <c r="M15" s="53">
        <v>156500000</v>
      </c>
    </row>
    <row r="16" spans="2:13" s="50" customFormat="1" ht="39.75" customHeight="1" x14ac:dyDescent="0.25">
      <c r="B16" s="55" t="s">
        <v>119</v>
      </c>
      <c r="C16" s="52">
        <v>5</v>
      </c>
      <c r="D16" s="55" t="s">
        <v>17</v>
      </c>
      <c r="E16" s="55"/>
      <c r="F16" s="55" t="s">
        <v>120</v>
      </c>
      <c r="G16" s="55" t="s">
        <v>4</v>
      </c>
      <c r="H16" s="55" t="s">
        <v>18</v>
      </c>
      <c r="I16" s="58">
        <v>45000000</v>
      </c>
      <c r="J16" s="57" t="s">
        <v>5</v>
      </c>
      <c r="K16" s="55" t="s">
        <v>121</v>
      </c>
      <c r="L16" s="55" t="s">
        <v>122</v>
      </c>
      <c r="M16" s="58">
        <v>22500000</v>
      </c>
    </row>
    <row r="17" spans="2:13" s="50" customFormat="1" ht="40.5" customHeight="1" x14ac:dyDescent="0.25">
      <c r="B17" s="55" t="s">
        <v>123</v>
      </c>
      <c r="C17" s="52">
        <v>6</v>
      </c>
      <c r="D17" s="55" t="s">
        <v>24</v>
      </c>
      <c r="E17" s="55"/>
      <c r="F17" s="55" t="s">
        <v>25</v>
      </c>
      <c r="G17" s="55" t="s">
        <v>4</v>
      </c>
      <c r="H17" s="55" t="s">
        <v>26</v>
      </c>
      <c r="I17" s="58">
        <v>15000000</v>
      </c>
      <c r="J17" s="57" t="s">
        <v>5</v>
      </c>
      <c r="K17" s="55" t="s">
        <v>124</v>
      </c>
      <c r="L17" s="55" t="s">
        <v>26</v>
      </c>
      <c r="M17" s="58">
        <v>15000000</v>
      </c>
    </row>
    <row r="18" spans="2:13" s="50" customFormat="1" ht="36.75" customHeight="1" x14ac:dyDescent="0.25">
      <c r="B18" s="55" t="s">
        <v>125</v>
      </c>
      <c r="C18" s="52">
        <v>7</v>
      </c>
      <c r="D18" s="55" t="s">
        <v>19</v>
      </c>
      <c r="E18" s="55"/>
      <c r="F18" s="55" t="s">
        <v>20</v>
      </c>
      <c r="G18" s="55" t="s">
        <v>4</v>
      </c>
      <c r="H18" s="55" t="s">
        <v>21</v>
      </c>
      <c r="I18" s="58">
        <v>26000000</v>
      </c>
      <c r="J18" s="57" t="s">
        <v>5</v>
      </c>
      <c r="K18" s="55" t="s">
        <v>126</v>
      </c>
      <c r="L18" s="55" t="s">
        <v>21</v>
      </c>
      <c r="M18" s="58">
        <v>26000000</v>
      </c>
    </row>
    <row r="19" spans="2:13" s="50" customFormat="1" ht="45" x14ac:dyDescent="0.25">
      <c r="B19" s="55" t="s">
        <v>127</v>
      </c>
      <c r="C19" s="52">
        <v>8</v>
      </c>
      <c r="D19" s="55" t="s">
        <v>15</v>
      </c>
      <c r="E19" s="55"/>
      <c r="F19" s="55" t="s">
        <v>128</v>
      </c>
      <c r="G19" s="55" t="s">
        <v>4</v>
      </c>
      <c r="H19" s="55" t="s">
        <v>16</v>
      </c>
      <c r="I19" s="58">
        <v>70000000</v>
      </c>
      <c r="J19" s="57" t="s">
        <v>5</v>
      </c>
      <c r="K19" s="55" t="s">
        <v>124</v>
      </c>
      <c r="L19" s="55" t="s">
        <v>129</v>
      </c>
      <c r="M19" s="58">
        <v>72000000</v>
      </c>
    </row>
    <row r="20" spans="2:13" s="50" customFormat="1" ht="45" x14ac:dyDescent="0.25">
      <c r="B20" s="55" t="s">
        <v>130</v>
      </c>
      <c r="C20" s="52">
        <v>9</v>
      </c>
      <c r="D20" s="55" t="s">
        <v>27</v>
      </c>
      <c r="E20" s="55"/>
      <c r="F20" s="55" t="s">
        <v>131</v>
      </c>
      <c r="G20" s="55" t="s">
        <v>4</v>
      </c>
      <c r="H20" s="55" t="s">
        <v>28</v>
      </c>
      <c r="I20" s="58">
        <v>10000000</v>
      </c>
      <c r="J20" s="57" t="s">
        <v>5</v>
      </c>
      <c r="K20" s="55" t="s">
        <v>124</v>
      </c>
      <c r="L20" s="55" t="s">
        <v>28</v>
      </c>
      <c r="M20" s="58">
        <v>10000000</v>
      </c>
    </row>
    <row r="21" spans="2:13" s="50" customFormat="1" ht="84" x14ac:dyDescent="0.25">
      <c r="B21" s="55" t="s">
        <v>132</v>
      </c>
      <c r="C21" s="52">
        <v>10</v>
      </c>
      <c r="D21" s="55" t="s">
        <v>89</v>
      </c>
      <c r="E21" s="55"/>
      <c r="F21" s="55" t="s">
        <v>90</v>
      </c>
      <c r="G21" s="55" t="s">
        <v>4</v>
      </c>
      <c r="H21" s="60" t="s">
        <v>91</v>
      </c>
      <c r="I21" s="58">
        <v>11000000</v>
      </c>
      <c r="J21" s="57" t="s">
        <v>5</v>
      </c>
      <c r="K21" s="55" t="s">
        <v>124</v>
      </c>
      <c r="L21" s="60" t="s">
        <v>133</v>
      </c>
      <c r="M21" s="58">
        <v>11000000</v>
      </c>
    </row>
    <row r="22" spans="2:13" s="50" customFormat="1" ht="60" x14ac:dyDescent="0.25">
      <c r="B22" s="55" t="s">
        <v>134</v>
      </c>
      <c r="C22" s="52"/>
      <c r="D22" s="55" t="s">
        <v>22</v>
      </c>
      <c r="E22" s="55">
        <v>3</v>
      </c>
      <c r="F22" s="55"/>
      <c r="G22" s="55"/>
      <c r="H22" s="55"/>
      <c r="I22" s="53">
        <v>10000000</v>
      </c>
      <c r="J22" s="57"/>
      <c r="K22" s="55"/>
      <c r="L22" s="55"/>
      <c r="M22" s="53">
        <v>10000000</v>
      </c>
    </row>
    <row r="23" spans="2:13" s="50" customFormat="1" ht="51" x14ac:dyDescent="0.25">
      <c r="B23" s="55" t="s">
        <v>135</v>
      </c>
      <c r="C23" s="52">
        <v>11</v>
      </c>
      <c r="D23" s="55" t="s">
        <v>23</v>
      </c>
      <c r="E23" s="55"/>
      <c r="F23" s="55" t="s">
        <v>136</v>
      </c>
      <c r="G23" s="55" t="s">
        <v>4</v>
      </c>
      <c r="H23" s="61" t="s">
        <v>137</v>
      </c>
      <c r="I23" s="58">
        <v>10000000</v>
      </c>
      <c r="J23" s="57" t="s">
        <v>5</v>
      </c>
      <c r="K23" s="55" t="s">
        <v>138</v>
      </c>
      <c r="L23" s="61" t="s">
        <v>137</v>
      </c>
      <c r="M23" s="58">
        <v>10000000</v>
      </c>
    </row>
    <row r="24" spans="2:13" s="50" customFormat="1" ht="21.75" customHeight="1" x14ac:dyDescent="0.25">
      <c r="B24" s="51">
        <v>1</v>
      </c>
      <c r="C24" s="52"/>
      <c r="D24" s="51" t="s">
        <v>139</v>
      </c>
      <c r="E24" s="51"/>
      <c r="F24" s="51"/>
      <c r="G24" s="51"/>
      <c r="H24" s="51"/>
      <c r="I24" s="53">
        <v>282500000</v>
      </c>
      <c r="J24" s="54"/>
      <c r="K24" s="51"/>
      <c r="L24" s="51"/>
      <c r="M24" s="53">
        <v>249500030</v>
      </c>
    </row>
    <row r="25" spans="2:13" s="50" customFormat="1" ht="42.75" customHeight="1" x14ac:dyDescent="0.25">
      <c r="B25" s="51" t="s">
        <v>140</v>
      </c>
      <c r="C25" s="52"/>
      <c r="D25" s="51" t="s">
        <v>141</v>
      </c>
      <c r="E25" s="51"/>
      <c r="F25" s="51"/>
      <c r="G25" s="51"/>
      <c r="H25" s="51"/>
      <c r="I25" s="53">
        <v>10000000</v>
      </c>
      <c r="J25" s="54"/>
      <c r="K25" s="51"/>
      <c r="L25" s="51"/>
      <c r="M25" s="53">
        <v>10000000</v>
      </c>
    </row>
    <row r="26" spans="2:13" s="50" customFormat="1" ht="60" x14ac:dyDescent="0.25">
      <c r="B26" s="55" t="s">
        <v>142</v>
      </c>
      <c r="C26" s="52"/>
      <c r="D26" s="55" t="s">
        <v>75</v>
      </c>
      <c r="E26" s="55">
        <v>4</v>
      </c>
      <c r="F26" s="55"/>
      <c r="G26" s="55"/>
      <c r="H26" s="55"/>
      <c r="I26" s="53">
        <v>10000000</v>
      </c>
      <c r="J26" s="57"/>
      <c r="K26" s="55"/>
      <c r="L26" s="55"/>
      <c r="M26" s="53">
        <v>10000000</v>
      </c>
    </row>
    <row r="27" spans="2:13" s="50" customFormat="1" ht="57" customHeight="1" x14ac:dyDescent="0.25">
      <c r="B27" s="55" t="s">
        <v>143</v>
      </c>
      <c r="C27" s="52">
        <v>12</v>
      </c>
      <c r="D27" s="55" t="s">
        <v>76</v>
      </c>
      <c r="E27" s="55"/>
      <c r="F27" s="55" t="s">
        <v>77</v>
      </c>
      <c r="G27" s="55"/>
      <c r="H27" s="55" t="s">
        <v>78</v>
      </c>
      <c r="I27" s="58">
        <v>10000000</v>
      </c>
      <c r="J27" s="57" t="s">
        <v>5</v>
      </c>
      <c r="K27" s="55" t="s">
        <v>144</v>
      </c>
      <c r="L27" s="55" t="s">
        <v>78</v>
      </c>
      <c r="M27" s="58">
        <v>10000000</v>
      </c>
    </row>
    <row r="28" spans="2:13" s="50" customFormat="1" ht="21.75" customHeight="1" x14ac:dyDescent="0.25">
      <c r="B28" s="51" t="s">
        <v>145</v>
      </c>
      <c r="C28" s="52"/>
      <c r="D28" s="51" t="s">
        <v>146</v>
      </c>
      <c r="E28" s="51"/>
      <c r="F28" s="51"/>
      <c r="G28" s="51"/>
      <c r="H28" s="51"/>
      <c r="I28" s="53">
        <v>13000000</v>
      </c>
      <c r="J28" s="54"/>
      <c r="K28" s="51"/>
      <c r="L28" s="51"/>
      <c r="M28" s="53">
        <v>13000000</v>
      </c>
    </row>
    <row r="29" spans="2:13" s="50" customFormat="1" ht="46.5" customHeight="1" x14ac:dyDescent="0.25">
      <c r="B29" s="55" t="s">
        <v>147</v>
      </c>
      <c r="C29" s="52"/>
      <c r="D29" s="55" t="s">
        <v>49</v>
      </c>
      <c r="E29" s="55">
        <v>5</v>
      </c>
      <c r="F29" s="55"/>
      <c r="G29" s="55"/>
      <c r="H29" s="55"/>
      <c r="I29" s="53">
        <v>13000000</v>
      </c>
      <c r="J29" s="57"/>
      <c r="K29" s="55"/>
      <c r="L29" s="55"/>
      <c r="M29" s="53">
        <v>13000000</v>
      </c>
    </row>
    <row r="30" spans="2:13" s="50" customFormat="1" ht="41.25" customHeight="1" x14ac:dyDescent="0.25">
      <c r="B30" s="55" t="s">
        <v>148</v>
      </c>
      <c r="C30" s="52">
        <v>13</v>
      </c>
      <c r="D30" s="55" t="s">
        <v>50</v>
      </c>
      <c r="E30" s="55"/>
      <c r="F30" s="55" t="s">
        <v>51</v>
      </c>
      <c r="G30" s="55" t="s">
        <v>4</v>
      </c>
      <c r="H30" s="55" t="s">
        <v>52</v>
      </c>
      <c r="I30" s="58">
        <v>8000000</v>
      </c>
      <c r="J30" s="57" t="s">
        <v>5</v>
      </c>
      <c r="K30" s="55" t="s">
        <v>149</v>
      </c>
      <c r="L30" s="55" t="s">
        <v>52</v>
      </c>
      <c r="M30" s="58">
        <v>8000000</v>
      </c>
    </row>
    <row r="31" spans="2:13" s="50" customFormat="1" ht="39.75" customHeight="1" x14ac:dyDescent="0.25">
      <c r="B31" s="55" t="s">
        <v>150</v>
      </c>
      <c r="C31" s="52">
        <v>14</v>
      </c>
      <c r="D31" s="55" t="s">
        <v>86</v>
      </c>
      <c r="E31" s="55"/>
      <c r="F31" s="55" t="s">
        <v>87</v>
      </c>
      <c r="G31" s="55" t="s">
        <v>4</v>
      </c>
      <c r="H31" s="55" t="s">
        <v>88</v>
      </c>
      <c r="I31" s="58">
        <v>5000000</v>
      </c>
      <c r="J31" s="57" t="s">
        <v>5</v>
      </c>
      <c r="K31" s="55" t="s">
        <v>151</v>
      </c>
      <c r="L31" s="55" t="s">
        <v>88</v>
      </c>
      <c r="M31" s="58">
        <v>5000000</v>
      </c>
    </row>
    <row r="32" spans="2:13" s="50" customFormat="1" ht="25.5" customHeight="1" x14ac:dyDescent="0.25">
      <c r="B32" s="51" t="s">
        <v>152</v>
      </c>
      <c r="C32" s="52"/>
      <c r="D32" s="51" t="s">
        <v>153</v>
      </c>
      <c r="E32" s="51"/>
      <c r="F32" s="51"/>
      <c r="G32" s="51"/>
      <c r="H32" s="51"/>
      <c r="I32" s="53">
        <v>6000000</v>
      </c>
      <c r="J32" s="54"/>
      <c r="K32" s="51"/>
      <c r="L32" s="51"/>
      <c r="M32" s="53">
        <v>8000000</v>
      </c>
    </row>
    <row r="33" spans="2:13" s="50" customFormat="1" ht="55.5" customHeight="1" x14ac:dyDescent="0.25">
      <c r="B33" s="55" t="s">
        <v>154</v>
      </c>
      <c r="C33" s="52"/>
      <c r="D33" s="55" t="s">
        <v>45</v>
      </c>
      <c r="E33" s="55">
        <v>6</v>
      </c>
      <c r="F33" s="55"/>
      <c r="G33" s="55"/>
      <c r="H33" s="55"/>
      <c r="I33" s="53">
        <v>6000000</v>
      </c>
      <c r="J33" s="57"/>
      <c r="K33" s="55"/>
      <c r="L33" s="55"/>
      <c r="M33" s="53">
        <v>8000000</v>
      </c>
    </row>
    <row r="34" spans="2:13" s="50" customFormat="1" ht="44.25" customHeight="1" x14ac:dyDescent="0.25">
      <c r="B34" s="55" t="s">
        <v>155</v>
      </c>
      <c r="C34" s="52">
        <v>15</v>
      </c>
      <c r="D34" s="55" t="s">
        <v>46</v>
      </c>
      <c r="E34" s="55"/>
      <c r="F34" s="55" t="s">
        <v>47</v>
      </c>
      <c r="G34" s="55" t="s">
        <v>4</v>
      </c>
      <c r="H34" s="55" t="s">
        <v>48</v>
      </c>
      <c r="I34" s="58">
        <v>6000000</v>
      </c>
      <c r="J34" s="57" t="s">
        <v>5</v>
      </c>
      <c r="K34" s="55" t="s">
        <v>156</v>
      </c>
      <c r="L34" s="55" t="s">
        <v>48</v>
      </c>
      <c r="M34" s="58">
        <v>8000000</v>
      </c>
    </row>
    <row r="35" spans="2:13" s="50" customFormat="1" ht="21" customHeight="1" x14ac:dyDescent="0.25">
      <c r="B35" s="51" t="s">
        <v>157</v>
      </c>
      <c r="C35" s="52"/>
      <c r="D35" s="51" t="s">
        <v>158</v>
      </c>
      <c r="E35" s="51"/>
      <c r="F35" s="51"/>
      <c r="G35" s="51"/>
      <c r="H35" s="51"/>
      <c r="I35" s="53">
        <v>56000000</v>
      </c>
      <c r="J35" s="54"/>
      <c r="K35" s="51"/>
      <c r="L35" s="51"/>
      <c r="M35" s="53">
        <v>26000030</v>
      </c>
    </row>
    <row r="36" spans="2:13" s="50" customFormat="1" ht="55.5" customHeight="1" x14ac:dyDescent="0.25">
      <c r="B36" s="55" t="s">
        <v>159</v>
      </c>
      <c r="C36" s="52"/>
      <c r="D36" s="55" t="s">
        <v>33</v>
      </c>
      <c r="E36" s="55">
        <v>7</v>
      </c>
      <c r="F36" s="55"/>
      <c r="G36" s="55"/>
      <c r="H36" s="55"/>
      <c r="I36" s="53">
        <v>8000000</v>
      </c>
      <c r="J36" s="57"/>
      <c r="K36" s="55"/>
      <c r="L36" s="55"/>
      <c r="M36" s="53">
        <v>8000000</v>
      </c>
    </row>
    <row r="37" spans="2:13" s="50" customFormat="1" ht="60.75" customHeight="1" x14ac:dyDescent="0.25">
      <c r="B37" s="55" t="s">
        <v>160</v>
      </c>
      <c r="C37" s="52">
        <v>16</v>
      </c>
      <c r="D37" s="55" t="s">
        <v>34</v>
      </c>
      <c r="E37" s="55"/>
      <c r="F37" s="55" t="s">
        <v>35</v>
      </c>
      <c r="G37" s="55" t="s">
        <v>4</v>
      </c>
      <c r="H37" s="55" t="s">
        <v>36</v>
      </c>
      <c r="I37" s="58">
        <v>8000000</v>
      </c>
      <c r="J37" s="57" t="s">
        <v>5</v>
      </c>
      <c r="K37" s="55" t="s">
        <v>161</v>
      </c>
      <c r="L37" s="55" t="s">
        <v>162</v>
      </c>
      <c r="M37" s="58">
        <v>8000000</v>
      </c>
    </row>
    <row r="38" spans="2:13" s="50" customFormat="1" ht="53.25" customHeight="1" x14ac:dyDescent="0.25">
      <c r="B38" s="55" t="s">
        <v>163</v>
      </c>
      <c r="C38" s="52"/>
      <c r="D38" s="55" t="s">
        <v>37</v>
      </c>
      <c r="E38" s="55">
        <v>8</v>
      </c>
      <c r="F38" s="55"/>
      <c r="G38" s="55"/>
      <c r="H38" s="55"/>
      <c r="I38" s="53">
        <v>30000000</v>
      </c>
      <c r="J38" s="57"/>
      <c r="K38" s="55"/>
      <c r="L38" s="55"/>
      <c r="M38" s="62">
        <v>30</v>
      </c>
    </row>
    <row r="39" spans="2:13" s="50" customFormat="1" ht="59.25" customHeight="1" x14ac:dyDescent="0.25">
      <c r="B39" s="55" t="s">
        <v>164</v>
      </c>
      <c r="C39" s="52">
        <v>17</v>
      </c>
      <c r="D39" s="55" t="s">
        <v>38</v>
      </c>
      <c r="E39" s="55"/>
      <c r="F39" s="55" t="s">
        <v>39</v>
      </c>
      <c r="G39" s="55" t="s">
        <v>4</v>
      </c>
      <c r="H39" s="55" t="s">
        <v>40</v>
      </c>
      <c r="I39" s="58">
        <v>30000000</v>
      </c>
      <c r="J39" s="57" t="s">
        <v>5</v>
      </c>
      <c r="K39" s="55" t="s">
        <v>165</v>
      </c>
      <c r="L39" s="55" t="s">
        <v>40</v>
      </c>
      <c r="M39" s="63">
        <v>30</v>
      </c>
    </row>
    <row r="40" spans="2:13" s="50" customFormat="1" ht="50.25" customHeight="1" x14ac:dyDescent="0.25">
      <c r="B40" s="55" t="s">
        <v>166</v>
      </c>
      <c r="C40" s="52">
        <v>18</v>
      </c>
      <c r="D40" s="55" t="s">
        <v>79</v>
      </c>
      <c r="E40" s="55"/>
      <c r="F40" s="55"/>
      <c r="G40" s="55"/>
      <c r="H40" s="55"/>
      <c r="I40" s="53">
        <v>8000000</v>
      </c>
      <c r="J40" s="57"/>
      <c r="K40" s="55"/>
      <c r="L40" s="55"/>
      <c r="M40" s="53">
        <v>8000000</v>
      </c>
    </row>
    <row r="41" spans="2:13" s="50" customFormat="1" ht="62.25" customHeight="1" x14ac:dyDescent="0.25">
      <c r="B41" s="55" t="s">
        <v>167</v>
      </c>
      <c r="C41" s="52">
        <v>19</v>
      </c>
      <c r="D41" s="55" t="s">
        <v>80</v>
      </c>
      <c r="E41" s="55"/>
      <c r="F41" s="55" t="s">
        <v>81</v>
      </c>
      <c r="G41" s="55" t="s">
        <v>4</v>
      </c>
      <c r="H41" s="55" t="s">
        <v>82</v>
      </c>
      <c r="I41" s="58">
        <v>8000000</v>
      </c>
      <c r="J41" s="57" t="s">
        <v>5</v>
      </c>
      <c r="K41" s="55" t="s">
        <v>165</v>
      </c>
      <c r="L41" s="55" t="s">
        <v>82</v>
      </c>
      <c r="M41" s="58">
        <v>8000000</v>
      </c>
    </row>
    <row r="42" spans="2:13" s="50" customFormat="1" ht="55.5" customHeight="1" x14ac:dyDescent="0.25">
      <c r="B42" s="55" t="s">
        <v>168</v>
      </c>
      <c r="C42" s="52"/>
      <c r="D42" s="55" t="s">
        <v>83</v>
      </c>
      <c r="E42" s="55">
        <v>9</v>
      </c>
      <c r="F42" s="55"/>
      <c r="G42" s="55"/>
      <c r="H42" s="55"/>
      <c r="I42" s="53">
        <v>10000000</v>
      </c>
      <c r="J42" s="57"/>
      <c r="K42" s="55"/>
      <c r="L42" s="55"/>
      <c r="M42" s="53">
        <v>10000000</v>
      </c>
    </row>
    <row r="43" spans="2:13" s="50" customFormat="1" ht="72.75" customHeight="1" x14ac:dyDescent="0.25">
      <c r="B43" s="55" t="s">
        <v>169</v>
      </c>
      <c r="C43" s="52">
        <v>20</v>
      </c>
      <c r="D43" s="55" t="s">
        <v>84</v>
      </c>
      <c r="E43" s="55"/>
      <c r="F43" s="55" t="s">
        <v>85</v>
      </c>
      <c r="G43" s="55" t="s">
        <v>4</v>
      </c>
      <c r="H43" s="55" t="s">
        <v>82</v>
      </c>
      <c r="I43" s="58">
        <v>10000000</v>
      </c>
      <c r="J43" s="57" t="s">
        <v>5</v>
      </c>
      <c r="K43" s="55" t="s">
        <v>170</v>
      </c>
      <c r="L43" s="55" t="s">
        <v>82</v>
      </c>
      <c r="M43" s="58">
        <v>10000000</v>
      </c>
    </row>
    <row r="44" spans="2:13" s="50" customFormat="1" ht="35.25" customHeight="1" x14ac:dyDescent="0.25">
      <c r="B44" s="51" t="s">
        <v>171</v>
      </c>
      <c r="C44" s="52"/>
      <c r="D44" s="51" t="s">
        <v>172</v>
      </c>
      <c r="E44" s="51"/>
      <c r="F44" s="51"/>
      <c r="G44" s="51"/>
      <c r="H44" s="51"/>
      <c r="I44" s="53">
        <v>95000000</v>
      </c>
      <c r="J44" s="54"/>
      <c r="K44" s="51"/>
      <c r="L44" s="51"/>
      <c r="M44" s="53">
        <v>95000000</v>
      </c>
    </row>
    <row r="45" spans="2:13" s="50" customFormat="1" ht="63.75" customHeight="1" x14ac:dyDescent="0.25">
      <c r="B45" s="55" t="s">
        <v>173</v>
      </c>
      <c r="C45" s="52"/>
      <c r="D45" s="55" t="s">
        <v>53</v>
      </c>
      <c r="E45" s="55">
        <v>10</v>
      </c>
      <c r="F45" s="55"/>
      <c r="G45" s="55"/>
      <c r="H45" s="55"/>
      <c r="I45" s="53">
        <v>20000000</v>
      </c>
      <c r="J45" s="57"/>
      <c r="K45" s="55"/>
      <c r="L45" s="55"/>
      <c r="M45" s="53">
        <v>20000000</v>
      </c>
    </row>
    <row r="46" spans="2:13" s="50" customFormat="1" ht="48" customHeight="1" x14ac:dyDescent="0.25">
      <c r="B46" s="55" t="s">
        <v>174</v>
      </c>
      <c r="C46" s="52">
        <v>21</v>
      </c>
      <c r="D46" s="55" t="s">
        <v>54</v>
      </c>
      <c r="E46" s="55"/>
      <c r="F46" s="55" t="s">
        <v>55</v>
      </c>
      <c r="G46" s="55" t="s">
        <v>175</v>
      </c>
      <c r="H46" s="55" t="s">
        <v>56</v>
      </c>
      <c r="I46" s="58">
        <v>20000000</v>
      </c>
      <c r="J46" s="57" t="s">
        <v>5</v>
      </c>
      <c r="K46" s="55" t="s">
        <v>176</v>
      </c>
      <c r="L46" s="55" t="s">
        <v>56</v>
      </c>
      <c r="M46" s="58">
        <v>20000000</v>
      </c>
    </row>
    <row r="47" spans="2:13" s="50" customFormat="1" ht="60" customHeight="1" x14ac:dyDescent="0.25">
      <c r="B47" s="55" t="s">
        <v>177</v>
      </c>
      <c r="C47" s="52"/>
      <c r="D47" s="55" t="s">
        <v>41</v>
      </c>
      <c r="E47" s="55">
        <v>11</v>
      </c>
      <c r="F47" s="55"/>
      <c r="G47" s="55"/>
      <c r="H47" s="55"/>
      <c r="I47" s="53">
        <v>25000000</v>
      </c>
      <c r="J47" s="57"/>
      <c r="K47" s="55"/>
      <c r="L47" s="55"/>
      <c r="M47" s="53">
        <v>25000000</v>
      </c>
    </row>
    <row r="48" spans="2:13" s="50" customFormat="1" ht="73.5" customHeight="1" x14ac:dyDescent="0.25">
      <c r="B48" s="55" t="s">
        <v>178</v>
      </c>
      <c r="C48" s="52">
        <v>22</v>
      </c>
      <c r="D48" s="55" t="s">
        <v>42</v>
      </c>
      <c r="E48" s="55"/>
      <c r="F48" s="55" t="s">
        <v>43</v>
      </c>
      <c r="G48" s="55" t="s">
        <v>4</v>
      </c>
      <c r="H48" s="55" t="s">
        <v>44</v>
      </c>
      <c r="I48" s="58">
        <v>25000000</v>
      </c>
      <c r="J48" s="57" t="s">
        <v>5</v>
      </c>
      <c r="K48" s="55" t="s">
        <v>179</v>
      </c>
      <c r="L48" s="55" t="s">
        <v>44</v>
      </c>
      <c r="M48" s="58">
        <v>25000000</v>
      </c>
    </row>
    <row r="49" spans="2:13" s="50" customFormat="1" ht="57.75" customHeight="1" x14ac:dyDescent="0.25">
      <c r="B49" s="55" t="s">
        <v>180</v>
      </c>
      <c r="C49" s="52"/>
      <c r="D49" s="55" t="s">
        <v>29</v>
      </c>
      <c r="E49" s="55">
        <v>12</v>
      </c>
      <c r="F49" s="55"/>
      <c r="G49" s="55"/>
      <c r="H49" s="55"/>
      <c r="I49" s="53">
        <v>50000000</v>
      </c>
      <c r="J49" s="57"/>
      <c r="K49" s="55"/>
      <c r="L49" s="55"/>
      <c r="M49" s="53">
        <v>50000000</v>
      </c>
    </row>
    <row r="50" spans="2:13" s="50" customFormat="1" ht="73.5" customHeight="1" x14ac:dyDescent="0.25">
      <c r="B50" s="55" t="s">
        <v>181</v>
      </c>
      <c r="C50" s="52">
        <v>23</v>
      </c>
      <c r="D50" s="55" t="s">
        <v>30</v>
      </c>
      <c r="E50" s="55"/>
      <c r="F50" s="55" t="s">
        <v>31</v>
      </c>
      <c r="G50" s="55" t="s">
        <v>4</v>
      </c>
      <c r="H50" s="55" t="s">
        <v>32</v>
      </c>
      <c r="I50" s="58">
        <v>50000000</v>
      </c>
      <c r="J50" s="57" t="s">
        <v>5</v>
      </c>
      <c r="K50" s="55" t="s">
        <v>182</v>
      </c>
      <c r="L50" s="61" t="s">
        <v>32</v>
      </c>
      <c r="M50" s="58">
        <v>50000000</v>
      </c>
    </row>
    <row r="51" spans="2:13" s="50" customFormat="1" ht="30" x14ac:dyDescent="0.25">
      <c r="B51" s="51" t="s">
        <v>183</v>
      </c>
      <c r="C51" s="52"/>
      <c r="D51" s="51" t="s">
        <v>184</v>
      </c>
      <c r="E51" s="51"/>
      <c r="F51" s="51"/>
      <c r="G51" s="51"/>
      <c r="H51" s="51"/>
      <c r="I51" s="53">
        <v>102500000</v>
      </c>
      <c r="J51" s="54"/>
      <c r="K51" s="51"/>
      <c r="L51" s="51"/>
      <c r="M51" s="53">
        <v>97500000</v>
      </c>
    </row>
    <row r="52" spans="2:13" s="50" customFormat="1" ht="57.75" customHeight="1" x14ac:dyDescent="0.25">
      <c r="B52" s="55" t="s">
        <v>185</v>
      </c>
      <c r="C52" s="52"/>
      <c r="D52" s="55" t="s">
        <v>70</v>
      </c>
      <c r="E52" s="55">
        <v>13</v>
      </c>
      <c r="F52" s="55"/>
      <c r="G52" s="55"/>
      <c r="H52" s="55"/>
      <c r="I52" s="53">
        <v>35000000</v>
      </c>
      <c r="J52" s="57"/>
      <c r="K52" s="55"/>
      <c r="L52" s="55"/>
      <c r="M52" s="53">
        <v>30000000</v>
      </c>
    </row>
    <row r="53" spans="2:13" s="50" customFormat="1" ht="60" customHeight="1" x14ac:dyDescent="0.25">
      <c r="B53" s="55" t="s">
        <v>186</v>
      </c>
      <c r="C53" s="52">
        <v>24</v>
      </c>
      <c r="D53" s="55" t="s">
        <v>71</v>
      </c>
      <c r="E53" s="55"/>
      <c r="F53" s="55" t="s">
        <v>72</v>
      </c>
      <c r="G53" s="55" t="s">
        <v>4</v>
      </c>
      <c r="H53" s="55" t="s">
        <v>73</v>
      </c>
      <c r="I53" s="58">
        <v>10000000</v>
      </c>
      <c r="J53" s="57" t="s">
        <v>5</v>
      </c>
      <c r="K53" s="55" t="s">
        <v>187</v>
      </c>
      <c r="L53" s="55" t="s">
        <v>73</v>
      </c>
      <c r="M53" s="58">
        <v>10000000</v>
      </c>
    </row>
    <row r="54" spans="2:13" s="50" customFormat="1" ht="60" x14ac:dyDescent="0.25">
      <c r="B54" s="55" t="s">
        <v>188</v>
      </c>
      <c r="C54" s="52">
        <v>25</v>
      </c>
      <c r="D54" s="55" t="s">
        <v>74</v>
      </c>
      <c r="E54" s="55"/>
      <c r="F54" s="55" t="s">
        <v>68</v>
      </c>
      <c r="G54" s="55" t="s">
        <v>4</v>
      </c>
      <c r="H54" s="55" t="s">
        <v>69</v>
      </c>
      <c r="I54" s="58">
        <v>25000000</v>
      </c>
      <c r="J54" s="57" t="s">
        <v>5</v>
      </c>
      <c r="K54" s="55" t="s">
        <v>144</v>
      </c>
      <c r="L54" s="55" t="s">
        <v>69</v>
      </c>
      <c r="M54" s="58">
        <v>20000000</v>
      </c>
    </row>
    <row r="55" spans="2:13" s="50" customFormat="1" ht="57" customHeight="1" x14ac:dyDescent="0.25">
      <c r="B55" s="55" t="s">
        <v>189</v>
      </c>
      <c r="C55" s="52"/>
      <c r="D55" s="55" t="s">
        <v>63</v>
      </c>
      <c r="E55" s="55">
        <v>14</v>
      </c>
      <c r="F55" s="55"/>
      <c r="G55" s="55"/>
      <c r="H55" s="55"/>
      <c r="I55" s="53">
        <v>40000000</v>
      </c>
      <c r="J55" s="57"/>
      <c r="K55" s="55"/>
      <c r="L55" s="55"/>
      <c r="M55" s="53">
        <v>40000000</v>
      </c>
    </row>
    <row r="56" spans="2:13" s="50" customFormat="1" ht="60" x14ac:dyDescent="0.25">
      <c r="B56" s="55" t="s">
        <v>190</v>
      </c>
      <c r="C56" s="52">
        <v>26</v>
      </c>
      <c r="D56" s="55" t="s">
        <v>64</v>
      </c>
      <c r="E56" s="55"/>
      <c r="F56" s="55" t="s">
        <v>65</v>
      </c>
      <c r="G56" s="55" t="s">
        <v>4</v>
      </c>
      <c r="H56" s="55" t="s">
        <v>66</v>
      </c>
      <c r="I56" s="58">
        <v>20000000</v>
      </c>
      <c r="J56" s="57" t="s">
        <v>5</v>
      </c>
      <c r="K56" s="55" t="s">
        <v>187</v>
      </c>
      <c r="L56" s="55" t="s">
        <v>66</v>
      </c>
      <c r="M56" s="58">
        <v>20000000</v>
      </c>
    </row>
    <row r="57" spans="2:13" s="50" customFormat="1" ht="45" x14ac:dyDescent="0.25">
      <c r="B57" s="55" t="s">
        <v>191</v>
      </c>
      <c r="C57" s="52">
        <v>27</v>
      </c>
      <c r="D57" s="55" t="s">
        <v>67</v>
      </c>
      <c r="E57" s="55"/>
      <c r="F57" s="55" t="s">
        <v>68</v>
      </c>
      <c r="G57" s="55" t="s">
        <v>4</v>
      </c>
      <c r="H57" s="55" t="s">
        <v>69</v>
      </c>
      <c r="I57" s="58">
        <v>20000000</v>
      </c>
      <c r="J57" s="57" t="s">
        <v>5</v>
      </c>
      <c r="K57" s="55" t="s">
        <v>151</v>
      </c>
      <c r="L57" s="55" t="s">
        <v>69</v>
      </c>
      <c r="M57" s="58">
        <v>20000000</v>
      </c>
    </row>
    <row r="58" spans="2:13" s="50" customFormat="1" ht="45" x14ac:dyDescent="0.25">
      <c r="B58" s="51" t="s">
        <v>192</v>
      </c>
      <c r="C58" s="52"/>
      <c r="D58" s="51" t="s">
        <v>57</v>
      </c>
      <c r="E58" s="51">
        <v>15</v>
      </c>
      <c r="F58" s="51"/>
      <c r="G58" s="51"/>
      <c r="H58" s="51"/>
      <c r="I58" s="53">
        <v>27500000</v>
      </c>
      <c r="J58" s="54"/>
      <c r="K58" s="51"/>
      <c r="L58" s="51"/>
      <c r="M58" s="53">
        <v>27500000</v>
      </c>
    </row>
    <row r="59" spans="2:13" s="50" customFormat="1" ht="45" x14ac:dyDescent="0.25">
      <c r="B59" s="55" t="s">
        <v>193</v>
      </c>
      <c r="C59" s="52">
        <v>28</v>
      </c>
      <c r="D59" s="55" t="s">
        <v>60</v>
      </c>
      <c r="E59" s="55"/>
      <c r="F59" s="55" t="s">
        <v>61</v>
      </c>
      <c r="G59" s="55" t="s">
        <v>4</v>
      </c>
      <c r="H59" s="64" t="s">
        <v>201</v>
      </c>
      <c r="I59" s="58">
        <v>10000000</v>
      </c>
      <c r="J59" s="57" t="s">
        <v>5</v>
      </c>
      <c r="K59" s="55" t="s">
        <v>151</v>
      </c>
      <c r="L59" s="55" t="s">
        <v>62</v>
      </c>
      <c r="M59" s="58">
        <v>10000000</v>
      </c>
    </row>
    <row r="60" spans="2:13" s="50" customFormat="1" ht="45" x14ac:dyDescent="0.25">
      <c r="B60" s="55" t="s">
        <v>194</v>
      </c>
      <c r="C60" s="52">
        <v>29</v>
      </c>
      <c r="D60" s="55" t="s">
        <v>58</v>
      </c>
      <c r="E60" s="55"/>
      <c r="F60" s="55" t="s">
        <v>195</v>
      </c>
      <c r="G60" s="55" t="s">
        <v>4</v>
      </c>
      <c r="H60" s="64" t="s">
        <v>202</v>
      </c>
      <c r="I60" s="58">
        <v>17500000</v>
      </c>
      <c r="J60" s="57" t="s">
        <v>5</v>
      </c>
      <c r="K60" s="55" t="s">
        <v>151</v>
      </c>
      <c r="L60" s="55" t="s">
        <v>59</v>
      </c>
      <c r="M60" s="58">
        <v>17500000</v>
      </c>
    </row>
    <row r="61" spans="2:13" s="50" customFormat="1" ht="30" customHeight="1" x14ac:dyDescent="0.25">
      <c r="B61" s="97" t="s">
        <v>196</v>
      </c>
      <c r="C61" s="97"/>
      <c r="D61" s="97"/>
      <c r="E61" s="97"/>
      <c r="F61" s="97"/>
      <c r="G61" s="97"/>
      <c r="H61" s="97"/>
      <c r="I61" s="65">
        <v>556500000</v>
      </c>
      <c r="J61" s="97" t="s">
        <v>197</v>
      </c>
      <c r="K61" s="97"/>
      <c r="L61" s="97"/>
      <c r="M61" s="65">
        <v>504000030</v>
      </c>
    </row>
    <row r="62" spans="2:13" s="50" customFormat="1" x14ac:dyDescent="0.25">
      <c r="B62" s="66" t="s">
        <v>198</v>
      </c>
      <c r="C62" s="67"/>
      <c r="J62" s="66"/>
    </row>
    <row r="63" spans="2:13" s="50" customFormat="1" x14ac:dyDescent="0.25">
      <c r="B63" s="68" t="s">
        <v>199</v>
      </c>
      <c r="C63" s="69"/>
      <c r="J63" s="66"/>
    </row>
    <row r="64" spans="2:13" s="50" customFormat="1" x14ac:dyDescent="0.25">
      <c r="B64" s="66" t="s">
        <v>200</v>
      </c>
      <c r="C64" s="67"/>
      <c r="J64" s="66"/>
    </row>
    <row r="65" spans="3:10" s="50" customFormat="1" x14ac:dyDescent="0.25">
      <c r="C65" s="67"/>
      <c r="J65" s="66"/>
    </row>
  </sheetData>
  <sheetProtection formatCells="0" formatColumns="0" formatRows="0" insertColumns="0" insertRows="0" insertHyperlinks="0" deleteColumns="0" deleteRows="0" sort="0" autoFilter="0" pivotTables="0"/>
  <mergeCells count="11">
    <mergeCell ref="L5:M5"/>
    <mergeCell ref="B61:H61"/>
    <mergeCell ref="J61:L61"/>
    <mergeCell ref="B1:K1"/>
    <mergeCell ref="B2:K2"/>
    <mergeCell ref="B3:K3"/>
    <mergeCell ref="B5:B6"/>
    <mergeCell ref="D5:D6"/>
    <mergeCell ref="F5:F6"/>
    <mergeCell ref="G5:J5"/>
    <mergeCell ref="K5:K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2"/>
  <sheetViews>
    <sheetView workbookViewId="0">
      <selection activeCell="O36" sqref="O36"/>
    </sheetView>
  </sheetViews>
  <sheetFormatPr defaultRowHeight="15" x14ac:dyDescent="0.25"/>
  <cols>
    <col min="1" max="1" width="2.85546875" customWidth="1"/>
    <col min="2" max="2" width="3.140625" customWidth="1"/>
    <col min="3" max="3" width="18.140625" customWidth="1"/>
    <col min="10" max="10" width="7.7109375" customWidth="1"/>
  </cols>
  <sheetData>
    <row r="1" spans="2:10" ht="18.75" customHeight="1" x14ac:dyDescent="0.25"/>
    <row r="2" spans="2:10" ht="18.75" customHeight="1" x14ac:dyDescent="0.4">
      <c r="B2" s="29"/>
      <c r="C2" s="30"/>
      <c r="D2" s="30"/>
      <c r="E2" s="30"/>
      <c r="F2" s="30"/>
      <c r="G2" s="30"/>
      <c r="H2" s="30"/>
      <c r="I2" s="30"/>
      <c r="J2" s="31"/>
    </row>
    <row r="3" spans="2:10" s="1" customFormat="1" ht="28.5" customHeight="1" x14ac:dyDescent="0.25">
      <c r="B3" s="32"/>
      <c r="C3" s="33" t="s">
        <v>206</v>
      </c>
      <c r="D3" s="34"/>
      <c r="E3" s="34"/>
      <c r="F3" s="34"/>
      <c r="G3" s="34"/>
      <c r="H3" s="34"/>
      <c r="I3" s="34"/>
      <c r="J3" s="35"/>
    </row>
    <row r="4" spans="2:10" s="1" customFormat="1" ht="33" customHeight="1" x14ac:dyDescent="0.25">
      <c r="B4" s="32"/>
      <c r="C4" s="34" t="s">
        <v>207</v>
      </c>
      <c r="D4" s="34"/>
      <c r="E4" s="34"/>
      <c r="F4" s="34"/>
      <c r="G4" s="34"/>
      <c r="H4" s="34"/>
      <c r="I4" s="34"/>
      <c r="J4" s="35"/>
    </row>
    <row r="5" spans="2:10" s="1" customFormat="1" ht="21" x14ac:dyDescent="0.25">
      <c r="B5" s="32"/>
      <c r="C5" s="34" t="s">
        <v>208</v>
      </c>
      <c r="D5" s="34"/>
      <c r="E5" s="34"/>
      <c r="F5" s="34"/>
      <c r="G5" s="34"/>
      <c r="H5" s="34"/>
      <c r="I5" s="34"/>
      <c r="J5" s="35"/>
    </row>
    <row r="6" spans="2:10" s="1" customFormat="1" ht="16.5" customHeight="1" x14ac:dyDescent="0.25">
      <c r="B6" s="32"/>
      <c r="C6" s="34"/>
      <c r="D6" s="34"/>
      <c r="E6" s="34"/>
      <c r="F6" s="34"/>
      <c r="G6" s="34"/>
      <c r="H6" s="34"/>
      <c r="I6" s="34"/>
      <c r="J6" s="35"/>
    </row>
    <row r="7" spans="2:10" s="1" customFormat="1" ht="30" customHeight="1" x14ac:dyDescent="0.25">
      <c r="B7" s="32"/>
      <c r="C7" s="36" t="s">
        <v>211</v>
      </c>
      <c r="D7" s="34"/>
      <c r="E7" s="34"/>
      <c r="F7" s="34"/>
      <c r="G7" s="34"/>
      <c r="H7" s="34"/>
      <c r="I7" s="34"/>
      <c r="J7" s="35"/>
    </row>
    <row r="8" spans="2:10" s="1" customFormat="1" ht="30" customHeight="1" x14ac:dyDescent="0.25">
      <c r="B8" s="32"/>
      <c r="C8" s="34" t="s">
        <v>209</v>
      </c>
      <c r="D8" s="34"/>
      <c r="E8" s="34"/>
      <c r="F8" s="34"/>
      <c r="G8" s="34"/>
      <c r="H8" s="34"/>
      <c r="I8" s="34"/>
      <c r="J8" s="35"/>
    </row>
    <row r="9" spans="2:10" s="1" customFormat="1" ht="25.5" customHeight="1" x14ac:dyDescent="0.25">
      <c r="B9" s="32"/>
      <c r="C9" s="34" t="s">
        <v>210</v>
      </c>
      <c r="D9" s="34"/>
      <c r="E9" s="34"/>
      <c r="F9" s="34"/>
      <c r="G9" s="34"/>
      <c r="H9" s="34"/>
      <c r="I9" s="34"/>
      <c r="J9" s="35"/>
    </row>
    <row r="10" spans="2:10" s="1" customFormat="1" ht="18.75" customHeight="1" x14ac:dyDescent="0.25">
      <c r="B10" s="37"/>
      <c r="C10" s="38"/>
      <c r="D10" s="38"/>
      <c r="E10" s="38"/>
      <c r="F10" s="38"/>
      <c r="G10" s="38"/>
      <c r="H10" s="38"/>
      <c r="I10" s="38"/>
      <c r="J10" s="39"/>
    </row>
    <row r="11" spans="2:10" s="1" customFormat="1" ht="50.25" customHeight="1" x14ac:dyDescent="0.25"/>
    <row r="12" spans="2:10" ht="18.75" customHeight="1" x14ac:dyDescent="0.4">
      <c r="B12" s="29"/>
      <c r="C12" s="30"/>
      <c r="D12" s="30"/>
      <c r="E12" s="30"/>
      <c r="F12" s="30"/>
      <c r="G12" s="30"/>
      <c r="H12" s="30"/>
      <c r="I12" s="30"/>
      <c r="J12" s="31"/>
    </row>
    <row r="13" spans="2:10" s="1" customFormat="1" ht="28.5" customHeight="1" x14ac:dyDescent="0.25">
      <c r="B13" s="32"/>
      <c r="C13" s="33" t="s">
        <v>206</v>
      </c>
      <c r="D13" s="34"/>
      <c r="E13" s="34"/>
      <c r="F13" s="34"/>
      <c r="G13" s="34"/>
      <c r="H13" s="34"/>
      <c r="I13" s="34"/>
      <c r="J13" s="35"/>
    </row>
    <row r="14" spans="2:10" s="1" customFormat="1" ht="33" customHeight="1" x14ac:dyDescent="0.25">
      <c r="B14" s="32"/>
      <c r="C14" s="34" t="s">
        <v>207</v>
      </c>
      <c r="D14" s="34"/>
      <c r="E14" s="34"/>
      <c r="F14" s="34"/>
      <c r="G14" s="34"/>
      <c r="H14" s="34"/>
      <c r="I14" s="34"/>
      <c r="J14" s="35"/>
    </row>
    <row r="15" spans="2:10" s="1" customFormat="1" ht="21" x14ac:dyDescent="0.25">
      <c r="B15" s="32"/>
      <c r="C15" s="34" t="s">
        <v>208</v>
      </c>
      <c r="D15" s="34"/>
      <c r="E15" s="34"/>
      <c r="F15" s="34"/>
      <c r="G15" s="34"/>
      <c r="H15" s="34"/>
      <c r="I15" s="34"/>
      <c r="J15" s="35"/>
    </row>
    <row r="16" spans="2:10" s="1" customFormat="1" ht="16.5" customHeight="1" x14ac:dyDescent="0.25">
      <c r="B16" s="32"/>
      <c r="C16" s="34"/>
      <c r="D16" s="34"/>
      <c r="E16" s="34"/>
      <c r="F16" s="34"/>
      <c r="G16" s="34"/>
      <c r="H16" s="34"/>
      <c r="I16" s="34"/>
      <c r="J16" s="35"/>
    </row>
    <row r="17" spans="2:10" s="1" customFormat="1" ht="30" customHeight="1" x14ac:dyDescent="0.25">
      <c r="B17" s="32"/>
      <c r="C17" s="36" t="s">
        <v>211</v>
      </c>
      <c r="D17" s="34"/>
      <c r="E17" s="34"/>
      <c r="F17" s="34"/>
      <c r="G17" s="34"/>
      <c r="H17" s="34"/>
      <c r="I17" s="34"/>
      <c r="J17" s="35"/>
    </row>
    <row r="18" spans="2:10" s="1" customFormat="1" ht="30" customHeight="1" x14ac:dyDescent="0.25">
      <c r="B18" s="32"/>
      <c r="C18" s="34" t="s">
        <v>209</v>
      </c>
      <c r="D18" s="34"/>
      <c r="E18" s="34"/>
      <c r="F18" s="34"/>
      <c r="G18" s="34"/>
      <c r="H18" s="34"/>
      <c r="I18" s="34"/>
      <c r="J18" s="35"/>
    </row>
    <row r="19" spans="2:10" s="1" customFormat="1" ht="25.5" customHeight="1" x14ac:dyDescent="0.25">
      <c r="B19" s="32"/>
      <c r="C19" s="34" t="s">
        <v>210</v>
      </c>
      <c r="D19" s="34"/>
      <c r="E19" s="34"/>
      <c r="F19" s="34"/>
      <c r="G19" s="34"/>
      <c r="H19" s="34"/>
      <c r="I19" s="34"/>
      <c r="J19" s="35"/>
    </row>
    <row r="20" spans="2:10" s="1" customFormat="1" ht="18.75" customHeight="1" x14ac:dyDescent="0.25">
      <c r="B20" s="37"/>
      <c r="C20" s="38"/>
      <c r="D20" s="38"/>
      <c r="E20" s="38"/>
      <c r="F20" s="38"/>
      <c r="G20" s="38"/>
      <c r="H20" s="38"/>
      <c r="I20" s="38"/>
      <c r="J20" s="39"/>
    </row>
    <row r="21" spans="2:10" s="1" customFormat="1" x14ac:dyDescent="0.25"/>
    <row r="22" spans="2:10" s="1" customFormat="1" ht="40.5" customHeight="1" x14ac:dyDescent="0.25"/>
    <row r="23" spans="2:10" ht="18.75" customHeight="1" x14ac:dyDescent="0.4">
      <c r="B23" s="29"/>
      <c r="C23" s="30"/>
      <c r="D23" s="30"/>
      <c r="E23" s="30"/>
      <c r="F23" s="30"/>
      <c r="G23" s="30"/>
      <c r="H23" s="30"/>
      <c r="I23" s="30"/>
      <c r="J23" s="31"/>
    </row>
    <row r="24" spans="2:10" s="1" customFormat="1" ht="28.5" customHeight="1" x14ac:dyDescent="0.25">
      <c r="B24" s="32"/>
      <c r="C24" s="33" t="s">
        <v>206</v>
      </c>
      <c r="D24" s="34"/>
      <c r="E24" s="34"/>
      <c r="F24" s="34"/>
      <c r="G24" s="34"/>
      <c r="H24" s="34"/>
      <c r="I24" s="34"/>
      <c r="J24" s="35"/>
    </row>
    <row r="25" spans="2:10" s="1" customFormat="1" ht="33" customHeight="1" x14ac:dyDescent="0.25">
      <c r="B25" s="32"/>
      <c r="C25" s="34" t="s">
        <v>207</v>
      </c>
      <c r="D25" s="34"/>
      <c r="E25" s="34"/>
      <c r="F25" s="34"/>
      <c r="G25" s="34"/>
      <c r="H25" s="34"/>
      <c r="I25" s="34"/>
      <c r="J25" s="35"/>
    </row>
    <row r="26" spans="2:10" s="1" customFormat="1" ht="21" x14ac:dyDescent="0.25">
      <c r="B26" s="32"/>
      <c r="C26" s="34" t="s">
        <v>208</v>
      </c>
      <c r="D26" s="34"/>
      <c r="E26" s="34"/>
      <c r="F26" s="34"/>
      <c r="G26" s="34"/>
      <c r="H26" s="34"/>
      <c r="I26" s="34"/>
      <c r="J26" s="35"/>
    </row>
    <row r="27" spans="2:10" s="1" customFormat="1" ht="16.5" customHeight="1" x14ac:dyDescent="0.25">
      <c r="B27" s="32"/>
      <c r="C27" s="34"/>
      <c r="D27" s="34"/>
      <c r="E27" s="34"/>
      <c r="F27" s="34"/>
      <c r="G27" s="34"/>
      <c r="H27" s="34"/>
      <c r="I27" s="34"/>
      <c r="J27" s="35"/>
    </row>
    <row r="28" spans="2:10" s="1" customFormat="1" ht="30" customHeight="1" x14ac:dyDescent="0.25">
      <c r="B28" s="32"/>
      <c r="C28" s="36" t="s">
        <v>211</v>
      </c>
      <c r="D28" s="34"/>
      <c r="E28" s="34"/>
      <c r="F28" s="34"/>
      <c r="G28" s="34"/>
      <c r="H28" s="34"/>
      <c r="I28" s="34"/>
      <c r="J28" s="35"/>
    </row>
    <row r="29" spans="2:10" s="1" customFormat="1" ht="30" customHeight="1" x14ac:dyDescent="0.25">
      <c r="B29" s="32"/>
      <c r="C29" s="34" t="s">
        <v>209</v>
      </c>
      <c r="D29" s="34"/>
      <c r="E29" s="34"/>
      <c r="F29" s="34"/>
      <c r="G29" s="34"/>
      <c r="H29" s="34"/>
      <c r="I29" s="34"/>
      <c r="J29" s="35"/>
    </row>
    <row r="30" spans="2:10" s="1" customFormat="1" ht="25.5" customHeight="1" x14ac:dyDescent="0.25">
      <c r="B30" s="32"/>
      <c r="C30" s="34" t="s">
        <v>210</v>
      </c>
      <c r="D30" s="34"/>
      <c r="E30" s="34"/>
      <c r="F30" s="34"/>
      <c r="G30" s="34"/>
      <c r="H30" s="34"/>
      <c r="I30" s="34"/>
      <c r="J30" s="35"/>
    </row>
    <row r="31" spans="2:10" s="1" customFormat="1" ht="18.75" customHeight="1" x14ac:dyDescent="0.25">
      <c r="B31" s="37"/>
      <c r="C31" s="38"/>
      <c r="D31" s="38"/>
      <c r="E31" s="38"/>
      <c r="F31" s="38"/>
      <c r="G31" s="38"/>
      <c r="H31" s="38"/>
      <c r="I31" s="38"/>
      <c r="J31" s="39"/>
    </row>
    <row r="32" spans="2:10" s="1" customFormat="1" ht="30.75" customHeight="1" x14ac:dyDescent="0.25"/>
    <row r="33" spans="2:10" s="1" customFormat="1" ht="21" customHeight="1" x14ac:dyDescent="0.25"/>
    <row r="34" spans="2:10" ht="18.75" customHeight="1" x14ac:dyDescent="0.4">
      <c r="B34" s="29"/>
      <c r="C34" s="30"/>
      <c r="D34" s="30"/>
      <c r="E34" s="30"/>
      <c r="F34" s="30"/>
      <c r="G34" s="30"/>
      <c r="H34" s="30"/>
      <c r="I34" s="30"/>
      <c r="J34" s="31"/>
    </row>
    <row r="35" spans="2:10" s="1" customFormat="1" ht="28.5" customHeight="1" x14ac:dyDescent="0.25">
      <c r="B35" s="32"/>
      <c r="C35" s="33" t="s">
        <v>206</v>
      </c>
      <c r="D35" s="34"/>
      <c r="E35" s="34"/>
      <c r="F35" s="34"/>
      <c r="G35" s="34"/>
      <c r="H35" s="34"/>
      <c r="I35" s="34"/>
      <c r="J35" s="35"/>
    </row>
    <row r="36" spans="2:10" s="1" customFormat="1" ht="33" customHeight="1" x14ac:dyDescent="0.25">
      <c r="B36" s="32"/>
      <c r="C36" s="34" t="s">
        <v>207</v>
      </c>
      <c r="D36" s="34"/>
      <c r="E36" s="34"/>
      <c r="F36" s="34"/>
      <c r="G36" s="34"/>
      <c r="H36" s="34"/>
      <c r="I36" s="34"/>
      <c r="J36" s="35"/>
    </row>
    <row r="37" spans="2:10" s="1" customFormat="1" ht="21" x14ac:dyDescent="0.25">
      <c r="B37" s="32"/>
      <c r="C37" s="34" t="s">
        <v>208</v>
      </c>
      <c r="D37" s="34"/>
      <c r="E37" s="34"/>
      <c r="F37" s="34"/>
      <c r="G37" s="34"/>
      <c r="H37" s="34"/>
      <c r="I37" s="34"/>
      <c r="J37" s="35"/>
    </row>
    <row r="38" spans="2:10" s="1" customFormat="1" ht="16.5" customHeight="1" x14ac:dyDescent="0.25">
      <c r="B38" s="32"/>
      <c r="C38" s="34"/>
      <c r="D38" s="34"/>
      <c r="E38" s="34"/>
      <c r="F38" s="34"/>
      <c r="G38" s="34"/>
      <c r="H38" s="34"/>
      <c r="I38" s="34"/>
      <c r="J38" s="35"/>
    </row>
    <row r="39" spans="2:10" s="1" customFormat="1" ht="30" customHeight="1" x14ac:dyDescent="0.25">
      <c r="B39" s="32"/>
      <c r="C39" s="36" t="s">
        <v>211</v>
      </c>
      <c r="D39" s="34"/>
      <c r="E39" s="34"/>
      <c r="F39" s="34"/>
      <c r="G39" s="34"/>
      <c r="H39" s="34"/>
      <c r="I39" s="34"/>
      <c r="J39" s="35"/>
    </row>
    <row r="40" spans="2:10" s="1" customFormat="1" ht="30" customHeight="1" x14ac:dyDescent="0.25">
      <c r="B40" s="32"/>
      <c r="C40" s="34" t="s">
        <v>209</v>
      </c>
      <c r="D40" s="34"/>
      <c r="E40" s="34"/>
      <c r="F40" s="34"/>
      <c r="G40" s="34"/>
      <c r="H40" s="34"/>
      <c r="I40" s="34"/>
      <c r="J40" s="35"/>
    </row>
    <row r="41" spans="2:10" s="1" customFormat="1" ht="25.5" customHeight="1" x14ac:dyDescent="0.25">
      <c r="B41" s="32"/>
      <c r="C41" s="34" t="s">
        <v>210</v>
      </c>
      <c r="D41" s="34"/>
      <c r="E41" s="34"/>
      <c r="F41" s="34"/>
      <c r="G41" s="34"/>
      <c r="H41" s="34"/>
      <c r="I41" s="34"/>
      <c r="J41" s="35"/>
    </row>
    <row r="42" spans="2:10" s="1" customFormat="1" ht="18.75" customHeight="1" x14ac:dyDescent="0.25">
      <c r="B42" s="37"/>
      <c r="C42" s="38"/>
      <c r="D42" s="38"/>
      <c r="E42" s="38"/>
      <c r="F42" s="38"/>
      <c r="G42" s="38"/>
      <c r="H42" s="38"/>
      <c r="I42" s="38"/>
      <c r="J42" s="39"/>
    </row>
    <row r="43" spans="2:10" s="1" customFormat="1" ht="50.25" customHeight="1" x14ac:dyDescent="0.25"/>
    <row r="44" spans="2:10" s="1" customFormat="1" ht="48" customHeight="1" x14ac:dyDescent="0.25"/>
    <row r="45" spans="2:10" s="1" customFormat="1" ht="60" customHeight="1" x14ac:dyDescent="0.25"/>
    <row r="46" spans="2:10" s="1" customFormat="1" ht="73.5" customHeight="1" x14ac:dyDescent="0.25"/>
    <row r="47" spans="2:10" s="1" customFormat="1" ht="57.75" customHeight="1" x14ac:dyDescent="0.25"/>
    <row r="48" spans="2:10" s="1" customFormat="1" ht="73.5" customHeight="1" x14ac:dyDescent="0.25"/>
    <row r="49" s="1" customFormat="1" x14ac:dyDescent="0.25"/>
    <row r="50" s="1" customFormat="1" ht="57.75" customHeight="1" x14ac:dyDescent="0.25"/>
    <row r="51" s="1" customFormat="1" ht="60" customHeight="1" x14ac:dyDescent="0.25"/>
    <row r="52" s="1" customFormat="1" ht="57.75" customHeight="1" x14ac:dyDescent="0.25"/>
    <row r="53" s="1" customFormat="1" ht="57" customHeight="1" x14ac:dyDescent="0.25"/>
    <row r="54" s="1" customFormat="1" x14ac:dyDescent="0.25"/>
    <row r="55" s="1" customFormat="1" ht="40.5" customHeight="1" x14ac:dyDescent="0.25"/>
    <row r="56" s="1" customFormat="1" ht="58.5" customHeight="1" x14ac:dyDescent="0.25"/>
    <row r="57" s="1" customFormat="1" ht="43.5" customHeight="1" x14ac:dyDescent="0.25"/>
    <row r="58" s="1" customFormat="1" ht="30.75" customHeigh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</sheetData>
  <pageMargins left="0.70866141732283472" right="0.70866141732283472" top="0.74803149606299213" bottom="0.74803149606299213" header="0.31496062992125984" footer="0.31496062992125984"/>
  <pageSetup paperSize="5" scale="75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0"/>
  <sheetViews>
    <sheetView topLeftCell="A19" zoomScale="80" zoomScaleNormal="80" workbookViewId="0">
      <selection activeCell="C26" sqref="C26"/>
    </sheetView>
  </sheetViews>
  <sheetFormatPr defaultColWidth="9.140625" defaultRowHeight="21" x14ac:dyDescent="0.35"/>
  <cols>
    <col min="1" max="1" width="8.140625" style="5" customWidth="1"/>
    <col min="2" max="2" width="9.140625" style="16" customWidth="1"/>
    <col min="3" max="3" width="86.85546875" style="5" customWidth="1"/>
    <col min="4" max="16384" width="9.140625" style="5"/>
  </cols>
  <sheetData>
    <row r="2" spans="2:3" ht="13.5" customHeight="1" x14ac:dyDescent="0.35">
      <c r="B2" s="99" t="s">
        <v>205</v>
      </c>
      <c r="C2" s="101" t="s">
        <v>204</v>
      </c>
    </row>
    <row r="3" spans="2:3" ht="18.75" customHeight="1" x14ac:dyDescent="0.35">
      <c r="B3" s="100"/>
      <c r="C3" s="101"/>
    </row>
    <row r="4" spans="2:3" s="8" customFormat="1" ht="24.75" customHeight="1" x14ac:dyDescent="0.25">
      <c r="B4" s="6"/>
      <c r="C4" s="7" t="s">
        <v>106</v>
      </c>
    </row>
    <row r="5" spans="2:3" s="8" customFormat="1" ht="30" customHeight="1" x14ac:dyDescent="0.25">
      <c r="B5" s="9">
        <v>1</v>
      </c>
      <c r="C5" s="10" t="s">
        <v>0</v>
      </c>
    </row>
    <row r="6" spans="2:3" s="8" customFormat="1" ht="30" customHeight="1" x14ac:dyDescent="0.25">
      <c r="B6" s="11">
        <v>2</v>
      </c>
      <c r="C6" s="12" t="s">
        <v>14</v>
      </c>
    </row>
    <row r="7" spans="2:3" s="8" customFormat="1" ht="54.75" customHeight="1" x14ac:dyDescent="0.25">
      <c r="B7" s="11">
        <v>3</v>
      </c>
      <c r="C7" s="12" t="s">
        <v>22</v>
      </c>
    </row>
    <row r="8" spans="2:3" s="8" customFormat="1" ht="27" customHeight="1" x14ac:dyDescent="0.25">
      <c r="B8" s="9"/>
      <c r="C8" s="10" t="s">
        <v>139</v>
      </c>
    </row>
    <row r="9" spans="2:3" s="8" customFormat="1" ht="32.25" customHeight="1" x14ac:dyDescent="0.25">
      <c r="B9" s="9"/>
      <c r="C9" s="10" t="s">
        <v>141</v>
      </c>
    </row>
    <row r="10" spans="2:3" s="8" customFormat="1" ht="52.5" customHeight="1" x14ac:dyDescent="0.25">
      <c r="B10" s="11">
        <v>4</v>
      </c>
      <c r="C10" s="12" t="s">
        <v>75</v>
      </c>
    </row>
    <row r="11" spans="2:3" s="8" customFormat="1" ht="29.25" customHeight="1" x14ac:dyDescent="0.25">
      <c r="B11" s="9"/>
      <c r="C11" s="10" t="s">
        <v>146</v>
      </c>
    </row>
    <row r="12" spans="2:3" s="8" customFormat="1" ht="30" customHeight="1" x14ac:dyDescent="0.25">
      <c r="B12" s="11">
        <v>5</v>
      </c>
      <c r="C12" s="12" t="s">
        <v>49</v>
      </c>
    </row>
    <row r="13" spans="2:3" s="8" customFormat="1" ht="32.25" customHeight="1" x14ac:dyDescent="0.25">
      <c r="B13" s="9"/>
      <c r="C13" s="10" t="s">
        <v>153</v>
      </c>
    </row>
    <row r="14" spans="2:3" s="8" customFormat="1" ht="39" customHeight="1" x14ac:dyDescent="0.25">
      <c r="B14" s="11">
        <v>6</v>
      </c>
      <c r="C14" s="12" t="s">
        <v>45</v>
      </c>
    </row>
    <row r="15" spans="2:3" s="8" customFormat="1" ht="30" customHeight="1" x14ac:dyDescent="0.25">
      <c r="B15" s="9"/>
      <c r="C15" s="10" t="s">
        <v>158</v>
      </c>
    </row>
    <row r="16" spans="2:3" s="8" customFormat="1" ht="39" customHeight="1" x14ac:dyDescent="0.25">
      <c r="B16" s="11">
        <v>7</v>
      </c>
      <c r="C16" s="12" t="s">
        <v>33</v>
      </c>
    </row>
    <row r="17" spans="2:3" s="8" customFormat="1" ht="52.5" customHeight="1" x14ac:dyDescent="0.25">
      <c r="B17" s="11">
        <v>8</v>
      </c>
      <c r="C17" s="12" t="s">
        <v>37</v>
      </c>
    </row>
    <row r="18" spans="2:3" s="8" customFormat="1" ht="37.5" customHeight="1" x14ac:dyDescent="0.25">
      <c r="B18" s="11">
        <v>9</v>
      </c>
      <c r="C18" s="12" t="s">
        <v>83</v>
      </c>
    </row>
    <row r="19" spans="2:3" s="8" customFormat="1" ht="30" customHeight="1" x14ac:dyDescent="0.25">
      <c r="B19" s="9"/>
      <c r="C19" s="10" t="s">
        <v>172</v>
      </c>
    </row>
    <row r="20" spans="2:3" s="8" customFormat="1" ht="45" customHeight="1" x14ac:dyDescent="0.25">
      <c r="B20" s="11">
        <v>10</v>
      </c>
      <c r="C20" s="12" t="s">
        <v>53</v>
      </c>
    </row>
    <row r="21" spans="2:3" s="8" customFormat="1" ht="42" customHeight="1" x14ac:dyDescent="0.25">
      <c r="B21" s="11">
        <v>11</v>
      </c>
      <c r="C21" s="12" t="s">
        <v>41</v>
      </c>
    </row>
    <row r="22" spans="2:3" s="8" customFormat="1" ht="30" customHeight="1" x14ac:dyDescent="0.25">
      <c r="B22" s="11">
        <v>12</v>
      </c>
      <c r="C22" s="12" t="s">
        <v>29</v>
      </c>
    </row>
    <row r="23" spans="2:3" s="8" customFormat="1" ht="30" customHeight="1" x14ac:dyDescent="0.25">
      <c r="B23" s="9"/>
      <c r="C23" s="10" t="s">
        <v>184</v>
      </c>
    </row>
    <row r="24" spans="2:3" s="8" customFormat="1" ht="34.5" customHeight="1" x14ac:dyDescent="0.25">
      <c r="B24" s="11">
        <v>13</v>
      </c>
      <c r="C24" s="12" t="s">
        <v>70</v>
      </c>
    </row>
    <row r="25" spans="2:3" s="8" customFormat="1" ht="57.75" customHeight="1" x14ac:dyDescent="0.25">
      <c r="B25" s="11">
        <v>14</v>
      </c>
      <c r="C25" s="12" t="s">
        <v>63</v>
      </c>
    </row>
    <row r="26" spans="2:3" s="8" customFormat="1" ht="51" customHeight="1" x14ac:dyDescent="0.25">
      <c r="B26" s="13">
        <v>15</v>
      </c>
      <c r="C26" s="14" t="s">
        <v>57</v>
      </c>
    </row>
    <row r="27" spans="2:3" s="8" customFormat="1" x14ac:dyDescent="0.25">
      <c r="B27" s="15"/>
    </row>
    <row r="28" spans="2:3" s="8" customFormat="1" x14ac:dyDescent="0.25">
      <c r="B28" s="15"/>
    </row>
    <row r="29" spans="2:3" s="8" customFormat="1" x14ac:dyDescent="0.25">
      <c r="B29" s="15"/>
    </row>
    <row r="30" spans="2:3" s="8" customFormat="1" x14ac:dyDescent="0.25">
      <c r="B30" s="15"/>
    </row>
  </sheetData>
  <mergeCells count="2">
    <mergeCell ref="B2:B3"/>
    <mergeCell ref="C2:C3"/>
  </mergeCells>
  <pageMargins left="0.70866141732283472" right="0.70866141732283472" top="0.74803149606299213" bottom="0.74803149606299213" header="0.31496062992125984" footer="0.31496062992125984"/>
  <pageSetup paperSize="5" scale="75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6"/>
  <sheetViews>
    <sheetView topLeftCell="A22" workbookViewId="0">
      <selection activeCell="E32" sqref="E32"/>
    </sheetView>
  </sheetViews>
  <sheetFormatPr defaultColWidth="9.140625" defaultRowHeight="18.75" x14ac:dyDescent="0.3"/>
  <cols>
    <col min="1" max="1" width="8" style="18" customWidth="1"/>
    <col min="2" max="2" width="6.7109375" style="17" customWidth="1"/>
    <col min="3" max="3" width="90.5703125" style="18" customWidth="1"/>
    <col min="4" max="16384" width="9.140625" style="18"/>
  </cols>
  <sheetData>
    <row r="1" spans="2:3" ht="10.5" customHeight="1" x14ac:dyDescent="0.3"/>
    <row r="2" spans="2:3" ht="13.5" customHeight="1" x14ac:dyDescent="0.3">
      <c r="B2" s="103" t="s">
        <v>205</v>
      </c>
      <c r="C2" s="102" t="s">
        <v>203</v>
      </c>
    </row>
    <row r="3" spans="2:3" ht="13.5" customHeight="1" x14ac:dyDescent="0.3">
      <c r="B3" s="104"/>
      <c r="C3" s="102"/>
    </row>
    <row r="4" spans="2:3" s="19" customFormat="1" ht="35.1" customHeight="1" x14ac:dyDescent="0.25">
      <c r="B4" s="23"/>
      <c r="C4" s="24" t="s">
        <v>106</v>
      </c>
    </row>
    <row r="5" spans="2:3" s="19" customFormat="1" ht="35.1" customHeight="1" x14ac:dyDescent="0.25">
      <c r="B5" s="25">
        <v>1</v>
      </c>
      <c r="C5" s="20" t="s">
        <v>1</v>
      </c>
    </row>
    <row r="6" spans="2:3" s="19" customFormat="1" ht="35.1" customHeight="1" x14ac:dyDescent="0.25">
      <c r="B6" s="25">
        <f>B5+1</f>
        <v>2</v>
      </c>
      <c r="C6" s="20" t="s">
        <v>6</v>
      </c>
    </row>
    <row r="7" spans="2:3" s="19" customFormat="1" ht="35.1" customHeight="1" x14ac:dyDescent="0.25">
      <c r="B7" s="25">
        <f t="shared" ref="B7:B32" si="0">B6+1</f>
        <v>3</v>
      </c>
      <c r="C7" s="20" t="s">
        <v>9</v>
      </c>
    </row>
    <row r="8" spans="2:3" s="19" customFormat="1" ht="35.1" customHeight="1" x14ac:dyDescent="0.25">
      <c r="B8" s="25">
        <f t="shared" si="0"/>
        <v>4</v>
      </c>
      <c r="C8" s="20" t="s">
        <v>11</v>
      </c>
    </row>
    <row r="9" spans="2:3" s="19" customFormat="1" ht="35.1" customHeight="1" x14ac:dyDescent="0.25">
      <c r="B9" s="25">
        <f t="shared" si="0"/>
        <v>5</v>
      </c>
      <c r="C9" s="20" t="s">
        <v>17</v>
      </c>
    </row>
    <row r="10" spans="2:3" s="19" customFormat="1" ht="35.1" customHeight="1" x14ac:dyDescent="0.25">
      <c r="B10" s="25">
        <f t="shared" si="0"/>
        <v>6</v>
      </c>
      <c r="C10" s="20" t="s">
        <v>24</v>
      </c>
    </row>
    <row r="11" spans="2:3" s="19" customFormat="1" ht="35.1" customHeight="1" x14ac:dyDescent="0.25">
      <c r="B11" s="25">
        <f t="shared" si="0"/>
        <v>7</v>
      </c>
      <c r="C11" s="20" t="s">
        <v>19</v>
      </c>
    </row>
    <row r="12" spans="2:3" s="19" customFormat="1" ht="35.1" customHeight="1" x14ac:dyDescent="0.25">
      <c r="B12" s="25">
        <f t="shared" si="0"/>
        <v>8</v>
      </c>
      <c r="C12" s="20" t="s">
        <v>15</v>
      </c>
    </row>
    <row r="13" spans="2:3" s="19" customFormat="1" ht="35.1" customHeight="1" x14ac:dyDescent="0.25">
      <c r="B13" s="25">
        <f t="shared" si="0"/>
        <v>9</v>
      </c>
      <c r="C13" s="20" t="s">
        <v>27</v>
      </c>
    </row>
    <row r="14" spans="2:3" s="19" customFormat="1" ht="35.1" customHeight="1" x14ac:dyDescent="0.25">
      <c r="B14" s="25">
        <f t="shared" si="0"/>
        <v>10</v>
      </c>
      <c r="C14" s="20" t="s">
        <v>89</v>
      </c>
    </row>
    <row r="15" spans="2:3" s="19" customFormat="1" ht="35.1" customHeight="1" x14ac:dyDescent="0.25">
      <c r="B15" s="25">
        <f t="shared" si="0"/>
        <v>11</v>
      </c>
      <c r="C15" s="20" t="s">
        <v>23</v>
      </c>
    </row>
    <row r="16" spans="2:3" s="19" customFormat="1" ht="35.1" customHeight="1" x14ac:dyDescent="0.25">
      <c r="B16" s="25">
        <f t="shared" si="0"/>
        <v>12</v>
      </c>
      <c r="C16" s="20" t="s">
        <v>76</v>
      </c>
    </row>
    <row r="17" spans="2:3" s="19" customFormat="1" ht="35.1" customHeight="1" x14ac:dyDescent="0.25">
      <c r="B17" s="25">
        <f t="shared" si="0"/>
        <v>13</v>
      </c>
      <c r="C17" s="20" t="s">
        <v>50</v>
      </c>
    </row>
    <row r="18" spans="2:3" s="19" customFormat="1" ht="35.1" customHeight="1" x14ac:dyDescent="0.25">
      <c r="B18" s="25">
        <f t="shared" si="0"/>
        <v>14</v>
      </c>
      <c r="C18" s="20" t="s">
        <v>86</v>
      </c>
    </row>
    <row r="19" spans="2:3" s="19" customFormat="1" ht="35.1" customHeight="1" x14ac:dyDescent="0.25">
      <c r="B19" s="25">
        <f t="shared" si="0"/>
        <v>15</v>
      </c>
      <c r="C19" s="20" t="s">
        <v>46</v>
      </c>
    </row>
    <row r="20" spans="2:3" s="19" customFormat="1" ht="35.1" customHeight="1" x14ac:dyDescent="0.25">
      <c r="B20" s="25">
        <f t="shared" si="0"/>
        <v>16</v>
      </c>
      <c r="C20" s="20" t="s">
        <v>34</v>
      </c>
    </row>
    <row r="21" spans="2:3" s="19" customFormat="1" ht="35.1" customHeight="1" x14ac:dyDescent="0.25">
      <c r="B21" s="25">
        <f t="shared" si="0"/>
        <v>17</v>
      </c>
      <c r="C21" s="20" t="s">
        <v>38</v>
      </c>
    </row>
    <row r="22" spans="2:3" s="19" customFormat="1" ht="35.1" customHeight="1" x14ac:dyDescent="0.25">
      <c r="B22" s="25">
        <f t="shared" si="0"/>
        <v>18</v>
      </c>
      <c r="C22" s="20" t="s">
        <v>80</v>
      </c>
    </row>
    <row r="23" spans="2:3" s="19" customFormat="1" ht="35.1" customHeight="1" x14ac:dyDescent="0.25">
      <c r="B23" s="25">
        <f t="shared" si="0"/>
        <v>19</v>
      </c>
      <c r="C23" s="20" t="s">
        <v>84</v>
      </c>
    </row>
    <row r="24" spans="2:3" s="19" customFormat="1" ht="35.1" customHeight="1" x14ac:dyDescent="0.25">
      <c r="B24" s="25">
        <f t="shared" si="0"/>
        <v>20</v>
      </c>
      <c r="C24" s="20" t="s">
        <v>54</v>
      </c>
    </row>
    <row r="25" spans="2:3" s="19" customFormat="1" ht="35.1" customHeight="1" x14ac:dyDescent="0.25">
      <c r="B25" s="25">
        <f t="shared" si="0"/>
        <v>21</v>
      </c>
      <c r="C25" s="20" t="s">
        <v>42</v>
      </c>
    </row>
    <row r="26" spans="2:3" s="19" customFormat="1" ht="35.1" customHeight="1" x14ac:dyDescent="0.25">
      <c r="B26" s="25">
        <f t="shared" si="0"/>
        <v>22</v>
      </c>
      <c r="C26" s="20" t="s">
        <v>30</v>
      </c>
    </row>
    <row r="27" spans="2:3" s="19" customFormat="1" ht="35.1" customHeight="1" x14ac:dyDescent="0.25">
      <c r="B27" s="25">
        <f t="shared" si="0"/>
        <v>23</v>
      </c>
      <c r="C27" s="20" t="s">
        <v>71</v>
      </c>
    </row>
    <row r="28" spans="2:3" s="19" customFormat="1" ht="35.1" customHeight="1" x14ac:dyDescent="0.25">
      <c r="B28" s="25">
        <f t="shared" si="0"/>
        <v>24</v>
      </c>
      <c r="C28" s="20" t="s">
        <v>74</v>
      </c>
    </row>
    <row r="29" spans="2:3" s="19" customFormat="1" ht="35.1" customHeight="1" x14ac:dyDescent="0.25">
      <c r="B29" s="25">
        <f t="shared" si="0"/>
        <v>25</v>
      </c>
      <c r="C29" s="20" t="s">
        <v>64</v>
      </c>
    </row>
    <row r="30" spans="2:3" s="19" customFormat="1" ht="35.1" customHeight="1" x14ac:dyDescent="0.25">
      <c r="B30" s="25">
        <f t="shared" si="0"/>
        <v>26</v>
      </c>
      <c r="C30" s="20" t="s">
        <v>67</v>
      </c>
    </row>
    <row r="31" spans="2:3" s="19" customFormat="1" ht="35.1" customHeight="1" x14ac:dyDescent="0.25">
      <c r="B31" s="25">
        <f t="shared" si="0"/>
        <v>27</v>
      </c>
      <c r="C31" s="20" t="s">
        <v>60</v>
      </c>
    </row>
    <row r="32" spans="2:3" s="19" customFormat="1" ht="35.1" customHeight="1" x14ac:dyDescent="0.25">
      <c r="B32" s="26">
        <f t="shared" si="0"/>
        <v>28</v>
      </c>
      <c r="C32" s="21" t="s">
        <v>58</v>
      </c>
    </row>
    <row r="33" spans="2:2" s="19" customFormat="1" ht="35.1" customHeight="1" x14ac:dyDescent="0.25">
      <c r="B33" s="27"/>
    </row>
    <row r="34" spans="2:2" s="19" customFormat="1" ht="35.1" customHeight="1" x14ac:dyDescent="0.25">
      <c r="B34" s="28"/>
    </row>
    <row r="35" spans="2:2" s="19" customFormat="1" x14ac:dyDescent="0.25">
      <c r="B35" s="22"/>
    </row>
    <row r="36" spans="2:2" s="19" customFormat="1" x14ac:dyDescent="0.25">
      <c r="B36" s="22"/>
    </row>
  </sheetData>
  <mergeCells count="2">
    <mergeCell ref="C2:C3"/>
    <mergeCell ref="B2:B3"/>
  </mergeCells>
  <pageMargins left="0.70866141732283472" right="0.70866141732283472" top="0.55118110236220474" bottom="1.1417322834645669" header="0.31496062992125984" footer="0.31496062992125984"/>
  <pageSetup paperSize="5" scale="75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3"/>
  <sheetViews>
    <sheetView tabSelected="1" workbookViewId="0">
      <selection activeCell="D77" sqref="D77"/>
    </sheetView>
  </sheetViews>
  <sheetFormatPr defaultRowHeight="15" x14ac:dyDescent="0.25"/>
  <cols>
    <col min="1" max="1" width="2" customWidth="1"/>
    <col min="2" max="2" width="16.42578125" customWidth="1"/>
    <col min="3" max="3" width="27.140625" customWidth="1"/>
    <col min="4" max="4" width="24.28515625" customWidth="1"/>
    <col min="5" max="5" width="13.28515625" customWidth="1"/>
    <col min="6" max="6" width="12.28515625" customWidth="1"/>
    <col min="7" max="7" width="12.85546875" customWidth="1"/>
    <col min="8" max="8" width="9.140625" style="4"/>
    <col min="9" max="9" width="18.42578125" customWidth="1"/>
    <col min="10" max="10" width="11.85546875" customWidth="1"/>
    <col min="11" max="11" width="14.28515625" customWidth="1"/>
  </cols>
  <sheetData>
    <row r="1" spans="2:11" ht="18.75" customHeight="1" x14ac:dyDescent="0.25">
      <c r="B1" s="107" t="s">
        <v>93</v>
      </c>
      <c r="C1" s="107"/>
      <c r="D1" s="107"/>
      <c r="E1" s="107"/>
      <c r="F1" s="107"/>
      <c r="G1" s="107"/>
      <c r="H1" s="107"/>
      <c r="I1" s="107"/>
    </row>
    <row r="2" spans="2:11" ht="18.75" customHeight="1" x14ac:dyDescent="0.25">
      <c r="B2" s="107" t="s">
        <v>94</v>
      </c>
      <c r="C2" s="107"/>
      <c r="D2" s="107"/>
      <c r="E2" s="107"/>
      <c r="F2" s="107"/>
      <c r="G2" s="107"/>
      <c r="H2" s="107"/>
      <c r="I2" s="107"/>
    </row>
    <row r="3" spans="2:11" ht="18.75" customHeight="1" x14ac:dyDescent="0.25">
      <c r="B3" s="107" t="s">
        <v>216</v>
      </c>
      <c r="C3" s="107"/>
      <c r="D3" s="107"/>
      <c r="E3" s="107"/>
      <c r="F3" s="107"/>
      <c r="G3" s="107"/>
      <c r="H3" s="107"/>
      <c r="I3" s="107"/>
    </row>
    <row r="4" spans="2:11" ht="23.25" x14ac:dyDescent="0.35">
      <c r="B4" s="2"/>
    </row>
    <row r="5" spans="2:11" ht="28.5" customHeight="1" x14ac:dyDescent="0.25">
      <c r="B5" s="105" t="s">
        <v>96</v>
      </c>
      <c r="C5" s="105" t="s">
        <v>97</v>
      </c>
      <c r="D5" s="105" t="s">
        <v>98</v>
      </c>
      <c r="E5" s="105" t="s">
        <v>215</v>
      </c>
      <c r="F5" s="105"/>
      <c r="G5" s="105"/>
      <c r="H5" s="105"/>
      <c r="I5" s="105" t="s">
        <v>100</v>
      </c>
      <c r="J5" s="105" t="s">
        <v>101</v>
      </c>
      <c r="K5" s="105"/>
    </row>
    <row r="6" spans="2:11" ht="29.25" customHeight="1" x14ac:dyDescent="0.25">
      <c r="B6" s="105"/>
      <c r="C6" s="105"/>
      <c r="D6" s="105"/>
      <c r="E6" s="72" t="s">
        <v>102</v>
      </c>
      <c r="F6" s="72" t="s">
        <v>103</v>
      </c>
      <c r="G6" s="72" t="s">
        <v>104</v>
      </c>
      <c r="H6" s="72" t="s">
        <v>105</v>
      </c>
      <c r="I6" s="105"/>
      <c r="J6" s="72" t="s">
        <v>103</v>
      </c>
      <c r="K6" s="72" t="s">
        <v>104</v>
      </c>
    </row>
    <row r="7" spans="2:11" x14ac:dyDescent="0.25">
      <c r="B7" s="72">
        <v>1</v>
      </c>
      <c r="C7" s="72">
        <v>2</v>
      </c>
      <c r="D7" s="72">
        <v>3</v>
      </c>
      <c r="E7" s="72">
        <v>4</v>
      </c>
      <c r="F7" s="72">
        <v>5</v>
      </c>
      <c r="G7" s="72">
        <v>6</v>
      </c>
      <c r="H7" s="72">
        <v>7</v>
      </c>
      <c r="I7" s="72">
        <v>8</v>
      </c>
      <c r="J7" s="72">
        <v>9</v>
      </c>
      <c r="K7" s="72">
        <v>10</v>
      </c>
    </row>
    <row r="8" spans="2:11" s="1" customFormat="1" ht="19.5" customHeight="1" x14ac:dyDescent="0.25">
      <c r="B8" s="73">
        <v>0</v>
      </c>
      <c r="C8" s="73" t="s">
        <v>106</v>
      </c>
      <c r="D8" s="73"/>
      <c r="E8" s="73"/>
      <c r="F8" s="73"/>
      <c r="G8" s="74">
        <f>SUM(G9)</f>
        <v>538895000</v>
      </c>
      <c r="H8" s="74">
        <f t="shared" ref="H8:K8" si="0">SUM(H9)</f>
        <v>0</v>
      </c>
      <c r="I8" s="74">
        <f t="shared" si="0"/>
        <v>0</v>
      </c>
      <c r="J8" s="74">
        <f t="shared" si="0"/>
        <v>0</v>
      </c>
      <c r="K8" s="74">
        <f t="shared" si="0"/>
        <v>569500000</v>
      </c>
    </row>
    <row r="9" spans="2:11" s="1" customFormat="1" ht="22.5" customHeight="1" x14ac:dyDescent="0.25">
      <c r="B9" s="75" t="s">
        <v>107</v>
      </c>
      <c r="C9" s="75" t="s">
        <v>106</v>
      </c>
      <c r="D9" s="75"/>
      <c r="E9" s="75"/>
      <c r="F9" s="75"/>
      <c r="G9" s="76">
        <f>SUM(G10+G34+G38+G46+G50+G53+G63)</f>
        <v>538895000</v>
      </c>
      <c r="H9" s="76">
        <f>SUM(H10+H34+H38+H46+H50+H53+H63)</f>
        <v>0</v>
      </c>
      <c r="I9" s="76">
        <f>SUM(I10+I34+I38+I46+I50+I53+I63)</f>
        <v>0</v>
      </c>
      <c r="J9" s="76" t="s">
        <v>243</v>
      </c>
      <c r="K9" s="76">
        <f>SUM(K10+K34+K38+K46+K50+K53+K63)</f>
        <v>569500000</v>
      </c>
    </row>
    <row r="10" spans="2:11" s="1" customFormat="1" ht="54.75" customHeight="1" x14ac:dyDescent="0.25">
      <c r="B10" s="79"/>
      <c r="C10" s="79" t="s">
        <v>223</v>
      </c>
      <c r="D10" s="79"/>
      <c r="E10" s="79"/>
      <c r="F10" s="79"/>
      <c r="G10" s="80">
        <f>SUM(G11+G16+G24+G27+G29+G31)</f>
        <v>328952500</v>
      </c>
      <c r="H10" s="80">
        <f>SUM(H11+H16+H24+H27+H29+H31)</f>
        <v>0</v>
      </c>
      <c r="I10" s="80">
        <f>SUM(I11+I16+I24+I27+I29+I31)</f>
        <v>0</v>
      </c>
      <c r="J10" s="80" t="s">
        <v>243</v>
      </c>
      <c r="K10" s="80">
        <f>SUM(K11+K16+K24+K27+K29+K31)</f>
        <v>401000000</v>
      </c>
    </row>
    <row r="11" spans="2:11" s="1" customFormat="1" ht="33" customHeight="1" x14ac:dyDescent="0.25">
      <c r="B11" s="79" t="s">
        <v>238</v>
      </c>
      <c r="C11" s="79" t="s">
        <v>0</v>
      </c>
      <c r="D11" s="79"/>
      <c r="E11" s="79"/>
      <c r="F11" s="79"/>
      <c r="G11" s="80">
        <f>SUM(G12:G15)</f>
        <v>93000000</v>
      </c>
      <c r="H11" s="80">
        <f t="shared" ref="H11:K11" si="1">SUM(H12:H15)</f>
        <v>0</v>
      </c>
      <c r="I11" s="80">
        <f t="shared" si="1"/>
        <v>0</v>
      </c>
      <c r="J11" s="80" t="s">
        <v>243</v>
      </c>
      <c r="K11" s="80">
        <f t="shared" si="1"/>
        <v>139500000</v>
      </c>
    </row>
    <row r="12" spans="2:11" s="1" customFormat="1" ht="40.5" customHeight="1" x14ac:dyDescent="0.25">
      <c r="B12" s="81" t="s">
        <v>239</v>
      </c>
      <c r="C12" s="82" t="s">
        <v>1</v>
      </c>
      <c r="D12" s="82" t="s">
        <v>2</v>
      </c>
      <c r="E12" s="82" t="s">
        <v>4</v>
      </c>
      <c r="F12" s="82" t="s">
        <v>3</v>
      </c>
      <c r="G12" s="83">
        <v>7000000</v>
      </c>
      <c r="H12" s="84" t="s">
        <v>5</v>
      </c>
      <c r="I12" s="82" t="s">
        <v>110</v>
      </c>
      <c r="J12" s="85">
        <v>2300</v>
      </c>
      <c r="K12" s="83">
        <v>7000000</v>
      </c>
    </row>
    <row r="13" spans="2:11" s="1" customFormat="1" ht="54" customHeight="1" x14ac:dyDescent="0.25">
      <c r="B13" s="81" t="s">
        <v>240</v>
      </c>
      <c r="C13" s="82" t="s">
        <v>6</v>
      </c>
      <c r="D13" s="82" t="s">
        <v>7</v>
      </c>
      <c r="E13" s="82" t="s">
        <v>4</v>
      </c>
      <c r="F13" s="82" t="s">
        <v>8</v>
      </c>
      <c r="G13" s="83">
        <v>30000000</v>
      </c>
      <c r="H13" s="84" t="s">
        <v>5</v>
      </c>
      <c r="I13" s="82" t="s">
        <v>112</v>
      </c>
      <c r="J13" s="82" t="s">
        <v>8</v>
      </c>
      <c r="K13" s="83">
        <v>32000000</v>
      </c>
    </row>
    <row r="14" spans="2:11" s="1" customFormat="1" ht="40.5" customHeight="1" x14ac:dyDescent="0.25">
      <c r="B14" s="81" t="s">
        <v>241</v>
      </c>
      <c r="C14" s="81" t="s">
        <v>9</v>
      </c>
      <c r="D14" s="81" t="s">
        <v>114</v>
      </c>
      <c r="E14" s="81" t="s">
        <v>4</v>
      </c>
      <c r="F14" s="81" t="s">
        <v>10</v>
      </c>
      <c r="G14" s="86">
        <v>26000000</v>
      </c>
      <c r="H14" s="87" t="s">
        <v>5</v>
      </c>
      <c r="I14" s="81" t="s">
        <v>115</v>
      </c>
      <c r="J14" s="81" t="s">
        <v>116</v>
      </c>
      <c r="K14" s="86">
        <v>32500000</v>
      </c>
    </row>
    <row r="15" spans="2:11" s="1" customFormat="1" ht="38.25" x14ac:dyDescent="0.25">
      <c r="B15" s="81" t="s">
        <v>242</v>
      </c>
      <c r="C15" s="81" t="s">
        <v>11</v>
      </c>
      <c r="D15" s="81" t="s">
        <v>12</v>
      </c>
      <c r="E15" s="81" t="s">
        <v>4</v>
      </c>
      <c r="F15" s="81" t="s">
        <v>217</v>
      </c>
      <c r="G15" s="86">
        <v>30000000</v>
      </c>
      <c r="H15" s="87" t="s">
        <v>5</v>
      </c>
      <c r="I15" s="81" t="s">
        <v>92</v>
      </c>
      <c r="J15" s="81" t="s">
        <v>13</v>
      </c>
      <c r="K15" s="86">
        <v>68000000</v>
      </c>
    </row>
    <row r="16" spans="2:11" s="1" customFormat="1" ht="34.5" customHeight="1" x14ac:dyDescent="0.25">
      <c r="B16" s="88" t="s">
        <v>237</v>
      </c>
      <c r="C16" s="88" t="s">
        <v>14</v>
      </c>
      <c r="D16" s="88"/>
      <c r="E16" s="88"/>
      <c r="F16" s="88"/>
      <c r="G16" s="78">
        <f>SUM(G18:G23)</f>
        <v>122952500</v>
      </c>
      <c r="H16" s="87"/>
      <c r="I16" s="81"/>
      <c r="J16" s="81"/>
      <c r="K16" s="78">
        <v>156500000</v>
      </c>
    </row>
    <row r="17" spans="2:11" s="1" customFormat="1" ht="34.5" customHeight="1" x14ac:dyDescent="0.25">
      <c r="B17" s="89"/>
      <c r="C17" s="88"/>
      <c r="D17" s="88"/>
      <c r="E17" s="88"/>
      <c r="F17" s="88"/>
      <c r="G17" s="78"/>
      <c r="H17" s="87"/>
      <c r="I17" s="81"/>
      <c r="J17" s="81"/>
      <c r="K17" s="78"/>
    </row>
    <row r="18" spans="2:11" s="1" customFormat="1" ht="30.75" customHeight="1" x14ac:dyDescent="0.25">
      <c r="B18" s="79" t="s">
        <v>236</v>
      </c>
      <c r="C18" s="81" t="s">
        <v>17</v>
      </c>
      <c r="D18" s="81" t="s">
        <v>120</v>
      </c>
      <c r="E18" s="81" t="s">
        <v>4</v>
      </c>
      <c r="F18" s="81">
        <v>0</v>
      </c>
      <c r="G18" s="86">
        <v>0</v>
      </c>
      <c r="H18" s="87" t="s">
        <v>243</v>
      </c>
      <c r="I18" s="81" t="s">
        <v>243</v>
      </c>
      <c r="J18" s="81" t="s">
        <v>243</v>
      </c>
      <c r="K18" s="86">
        <v>0</v>
      </c>
    </row>
    <row r="19" spans="2:11" s="1" customFormat="1" ht="40.5" customHeight="1" x14ac:dyDescent="0.25">
      <c r="B19" s="79" t="s">
        <v>235</v>
      </c>
      <c r="C19" s="81" t="s">
        <v>24</v>
      </c>
      <c r="D19" s="81" t="s">
        <v>25</v>
      </c>
      <c r="E19" s="81" t="s">
        <v>4</v>
      </c>
      <c r="F19" s="81" t="s">
        <v>26</v>
      </c>
      <c r="G19" s="86">
        <v>5952500</v>
      </c>
      <c r="H19" s="87" t="s">
        <v>5</v>
      </c>
      <c r="I19" s="81" t="s">
        <v>124</v>
      </c>
      <c r="J19" s="81" t="s">
        <v>26</v>
      </c>
      <c r="K19" s="86">
        <v>15000000</v>
      </c>
    </row>
    <row r="20" spans="2:11" s="1" customFormat="1" ht="25.5" x14ac:dyDescent="0.25">
      <c r="B20" s="79" t="s">
        <v>234</v>
      </c>
      <c r="C20" s="81" t="s">
        <v>19</v>
      </c>
      <c r="D20" s="81" t="s">
        <v>20</v>
      </c>
      <c r="E20" s="81" t="s">
        <v>4</v>
      </c>
      <c r="F20" s="81" t="s">
        <v>21</v>
      </c>
      <c r="G20" s="86">
        <v>26000000</v>
      </c>
      <c r="H20" s="87" t="s">
        <v>5</v>
      </c>
      <c r="I20" s="81" t="s">
        <v>126</v>
      </c>
      <c r="J20" s="81" t="s">
        <v>21</v>
      </c>
      <c r="K20" s="86">
        <v>42930000</v>
      </c>
    </row>
    <row r="21" spans="2:11" s="1" customFormat="1" ht="38.25" x14ac:dyDescent="0.25">
      <c r="B21" s="79" t="s">
        <v>233</v>
      </c>
      <c r="C21" s="81" t="s">
        <v>15</v>
      </c>
      <c r="D21" s="81" t="s">
        <v>128</v>
      </c>
      <c r="E21" s="81" t="s">
        <v>4</v>
      </c>
      <c r="F21" s="81" t="s">
        <v>129</v>
      </c>
      <c r="G21" s="86">
        <v>70000000</v>
      </c>
      <c r="H21" s="87" t="s">
        <v>5</v>
      </c>
      <c r="I21" s="81" t="s">
        <v>124</v>
      </c>
      <c r="J21" s="81" t="s">
        <v>129</v>
      </c>
      <c r="K21" s="86">
        <v>67958000</v>
      </c>
    </row>
    <row r="22" spans="2:11" s="1" customFormat="1" ht="25.5" x14ac:dyDescent="0.25">
      <c r="B22" s="79" t="s">
        <v>232</v>
      </c>
      <c r="C22" s="81" t="s">
        <v>27</v>
      </c>
      <c r="D22" s="81" t="s">
        <v>131</v>
      </c>
      <c r="E22" s="81" t="s">
        <v>4</v>
      </c>
      <c r="F22" s="81" t="s">
        <v>28</v>
      </c>
      <c r="G22" s="86">
        <v>10000000</v>
      </c>
      <c r="H22" s="87" t="s">
        <v>5</v>
      </c>
      <c r="I22" s="81" t="s">
        <v>124</v>
      </c>
      <c r="J22" s="81" t="s">
        <v>28</v>
      </c>
      <c r="K22" s="86">
        <v>10000000</v>
      </c>
    </row>
    <row r="23" spans="2:11" s="1" customFormat="1" ht="120.75" customHeight="1" x14ac:dyDescent="0.25">
      <c r="B23" s="79" t="s">
        <v>231</v>
      </c>
      <c r="C23" s="81" t="s">
        <v>89</v>
      </c>
      <c r="D23" s="81" t="s">
        <v>90</v>
      </c>
      <c r="E23" s="81" t="s">
        <v>4</v>
      </c>
      <c r="F23" s="81" t="s">
        <v>91</v>
      </c>
      <c r="G23" s="86">
        <v>11000000</v>
      </c>
      <c r="H23" s="87" t="s">
        <v>5</v>
      </c>
      <c r="I23" s="81" t="s">
        <v>124</v>
      </c>
      <c r="J23" s="81" t="s">
        <v>133</v>
      </c>
      <c r="K23" s="86">
        <v>11000000</v>
      </c>
    </row>
    <row r="24" spans="2:11" s="1" customFormat="1" ht="51" x14ac:dyDescent="0.25">
      <c r="B24" s="79" t="s">
        <v>230</v>
      </c>
      <c r="C24" s="88" t="s">
        <v>22</v>
      </c>
      <c r="D24" s="81"/>
      <c r="E24" s="81"/>
      <c r="F24" s="81"/>
      <c r="G24" s="78">
        <f>SUM(G25)</f>
        <v>8000000</v>
      </c>
      <c r="H24" s="87"/>
      <c r="I24" s="81"/>
      <c r="J24" s="81"/>
      <c r="K24" s="78">
        <v>10000000</v>
      </c>
    </row>
    <row r="25" spans="2:11" s="1" customFormat="1" ht="63.75" x14ac:dyDescent="0.25">
      <c r="B25" s="79" t="s">
        <v>229</v>
      </c>
      <c r="C25" s="81" t="s">
        <v>23</v>
      </c>
      <c r="D25" s="81" t="s">
        <v>136</v>
      </c>
      <c r="E25" s="81" t="s">
        <v>4</v>
      </c>
      <c r="F25" s="81" t="s">
        <v>137</v>
      </c>
      <c r="G25" s="86">
        <v>8000000</v>
      </c>
      <c r="H25" s="87" t="s">
        <v>5</v>
      </c>
      <c r="I25" s="81" t="s">
        <v>138</v>
      </c>
      <c r="J25" s="81" t="s">
        <v>137</v>
      </c>
      <c r="K25" s="86">
        <v>10000000</v>
      </c>
    </row>
    <row r="26" spans="2:11" s="1" customFormat="1" ht="9" customHeight="1" x14ac:dyDescent="0.25">
      <c r="B26" s="88"/>
      <c r="C26" s="81"/>
      <c r="D26" s="81"/>
      <c r="E26" s="81"/>
      <c r="F26" s="81"/>
      <c r="G26" s="86"/>
      <c r="H26" s="87"/>
      <c r="I26" s="81"/>
      <c r="J26" s="81"/>
      <c r="K26" s="86"/>
    </row>
    <row r="27" spans="2:11" s="1" customFormat="1" ht="41.25" customHeight="1" x14ac:dyDescent="0.25">
      <c r="B27" s="79" t="s">
        <v>227</v>
      </c>
      <c r="C27" s="88" t="s">
        <v>53</v>
      </c>
      <c r="D27" s="81"/>
      <c r="E27" s="81"/>
      <c r="F27" s="81"/>
      <c r="G27" s="78">
        <f>SUM(G28)</f>
        <v>30000000</v>
      </c>
      <c r="H27" s="87"/>
      <c r="I27" s="81"/>
      <c r="J27" s="81"/>
      <c r="K27" s="78">
        <v>20000000</v>
      </c>
    </row>
    <row r="28" spans="2:11" s="1" customFormat="1" ht="33" customHeight="1" x14ac:dyDescent="0.25">
      <c r="B28" s="77" t="s">
        <v>228</v>
      </c>
      <c r="C28" s="81" t="s">
        <v>54</v>
      </c>
      <c r="D28" s="81" t="s">
        <v>55</v>
      </c>
      <c r="E28" s="81" t="s">
        <v>175</v>
      </c>
      <c r="F28" s="81" t="s">
        <v>219</v>
      </c>
      <c r="G28" s="86">
        <v>30000000</v>
      </c>
      <c r="H28" s="87" t="s">
        <v>5</v>
      </c>
      <c r="I28" s="81" t="s">
        <v>176</v>
      </c>
      <c r="J28" s="81" t="s">
        <v>219</v>
      </c>
      <c r="K28" s="86">
        <v>20000000</v>
      </c>
    </row>
    <row r="29" spans="2:11" s="1" customFormat="1" ht="42.75" customHeight="1" x14ac:dyDescent="0.25">
      <c r="B29" s="79" t="s">
        <v>226</v>
      </c>
      <c r="C29" s="88" t="s">
        <v>41</v>
      </c>
      <c r="D29" s="81"/>
      <c r="E29" s="81"/>
      <c r="F29" s="81"/>
      <c r="G29" s="78">
        <v>25000000</v>
      </c>
      <c r="H29" s="87"/>
      <c r="I29" s="81"/>
      <c r="J29" s="81"/>
      <c r="K29" s="78">
        <v>25000000</v>
      </c>
    </row>
    <row r="30" spans="2:11" s="1" customFormat="1" ht="38.25" x14ac:dyDescent="0.25">
      <c r="B30" s="77" t="s">
        <v>226</v>
      </c>
      <c r="C30" s="81" t="s">
        <v>42</v>
      </c>
      <c r="D30" s="81" t="s">
        <v>43</v>
      </c>
      <c r="E30" s="81" t="s">
        <v>4</v>
      </c>
      <c r="F30" s="81" t="s">
        <v>44</v>
      </c>
      <c r="G30" s="86">
        <v>25000000</v>
      </c>
      <c r="H30" s="87" t="s">
        <v>5</v>
      </c>
      <c r="I30" s="81" t="s">
        <v>179</v>
      </c>
      <c r="J30" s="81" t="s">
        <v>44</v>
      </c>
      <c r="K30" s="86">
        <v>25000000</v>
      </c>
    </row>
    <row r="31" spans="2:11" s="1" customFormat="1" ht="57" customHeight="1" x14ac:dyDescent="0.25">
      <c r="B31" s="79" t="s">
        <v>224</v>
      </c>
      <c r="C31" s="88" t="s">
        <v>29</v>
      </c>
      <c r="D31" s="81"/>
      <c r="E31" s="81"/>
      <c r="F31" s="81"/>
      <c r="G31" s="78">
        <v>50000000</v>
      </c>
      <c r="H31" s="87"/>
      <c r="I31" s="81"/>
      <c r="J31" s="81"/>
      <c r="K31" s="78">
        <v>50000000</v>
      </c>
    </row>
    <row r="32" spans="2:11" s="1" customFormat="1" ht="56.25" customHeight="1" x14ac:dyDescent="0.25">
      <c r="B32" s="79" t="s">
        <v>225</v>
      </c>
      <c r="C32" s="81" t="s">
        <v>30</v>
      </c>
      <c r="D32" s="81" t="s">
        <v>31</v>
      </c>
      <c r="E32" s="81" t="s">
        <v>4</v>
      </c>
      <c r="F32" s="81" t="s">
        <v>32</v>
      </c>
      <c r="G32" s="86">
        <v>50000000</v>
      </c>
      <c r="H32" s="87" t="s">
        <v>5</v>
      </c>
      <c r="I32" s="81" t="s">
        <v>182</v>
      </c>
      <c r="J32" s="81" t="s">
        <v>32</v>
      </c>
      <c r="K32" s="86">
        <v>50000000</v>
      </c>
    </row>
    <row r="33" spans="2:11" s="1" customFormat="1" ht="10.5" customHeight="1" x14ac:dyDescent="0.25">
      <c r="B33" s="88"/>
      <c r="C33" s="81"/>
      <c r="D33" s="81"/>
      <c r="E33" s="81"/>
      <c r="F33" s="81"/>
      <c r="G33" s="86"/>
      <c r="H33" s="87"/>
      <c r="I33" s="81"/>
      <c r="J33" s="81"/>
      <c r="K33" s="86"/>
    </row>
    <row r="34" spans="2:11" s="1" customFormat="1" ht="30.75" customHeight="1" x14ac:dyDescent="0.25">
      <c r="B34" s="90"/>
      <c r="C34" s="90" t="s">
        <v>244</v>
      </c>
      <c r="D34" s="90"/>
      <c r="E34" s="90"/>
      <c r="F34" s="90"/>
      <c r="G34" s="91">
        <f>SUM(G35)</f>
        <v>25000000</v>
      </c>
      <c r="H34" s="92"/>
      <c r="I34" s="90"/>
      <c r="J34" s="90"/>
      <c r="K34" s="91"/>
    </row>
    <row r="35" spans="2:11" s="1" customFormat="1" ht="31.5" customHeight="1" x14ac:dyDescent="0.25">
      <c r="B35" s="82" t="s">
        <v>245</v>
      </c>
      <c r="C35" s="82" t="s">
        <v>221</v>
      </c>
      <c r="D35" s="82"/>
      <c r="E35" s="82"/>
      <c r="F35" s="82"/>
      <c r="G35" s="91">
        <f>SUM(G36)</f>
        <v>25000000</v>
      </c>
      <c r="H35" s="84"/>
      <c r="I35" s="82"/>
      <c r="J35" s="82"/>
      <c r="K35" s="91">
        <v>40000000</v>
      </c>
    </row>
    <row r="36" spans="2:11" s="1" customFormat="1" ht="39.75" customHeight="1" x14ac:dyDescent="0.25">
      <c r="B36" s="82" t="s">
        <v>246</v>
      </c>
      <c r="C36" s="82" t="s">
        <v>220</v>
      </c>
      <c r="D36" s="82" t="s">
        <v>65</v>
      </c>
      <c r="E36" s="82" t="s">
        <v>4</v>
      </c>
      <c r="F36" s="82" t="s">
        <v>66</v>
      </c>
      <c r="G36" s="83">
        <v>25000000</v>
      </c>
      <c r="H36" s="84" t="s">
        <v>5</v>
      </c>
      <c r="I36" s="82" t="s">
        <v>187</v>
      </c>
      <c r="J36" s="82" t="s">
        <v>66</v>
      </c>
      <c r="K36" s="83">
        <v>25000000</v>
      </c>
    </row>
    <row r="37" spans="2:11" s="1" customFormat="1" ht="8.25" customHeight="1" x14ac:dyDescent="0.25">
      <c r="B37" s="82"/>
      <c r="C37" s="82"/>
      <c r="D37" s="82"/>
      <c r="E37" s="82"/>
      <c r="F37" s="82"/>
      <c r="G37" s="83"/>
      <c r="H37" s="84"/>
      <c r="I37" s="82"/>
      <c r="J37" s="82"/>
      <c r="K37" s="83"/>
    </row>
    <row r="38" spans="2:11" s="1" customFormat="1" ht="27" customHeight="1" x14ac:dyDescent="0.25">
      <c r="B38" s="82"/>
      <c r="C38" s="90" t="s">
        <v>247</v>
      </c>
      <c r="D38" s="90"/>
      <c r="E38" s="90"/>
      <c r="F38" s="90"/>
      <c r="G38" s="91">
        <f>SUM(G39+G43)</f>
        <v>33000000</v>
      </c>
      <c r="H38" s="92"/>
      <c r="I38" s="90"/>
      <c r="J38" s="90"/>
      <c r="K38" s="91"/>
    </row>
    <row r="39" spans="2:11" s="1" customFormat="1" ht="30.75" customHeight="1" x14ac:dyDescent="0.25">
      <c r="B39" s="82" t="s">
        <v>248</v>
      </c>
      <c r="C39" s="82" t="s">
        <v>49</v>
      </c>
      <c r="D39" s="82"/>
      <c r="E39" s="82"/>
      <c r="F39" s="82"/>
      <c r="G39" s="91">
        <f>SUM(G40:G41)</f>
        <v>13000000</v>
      </c>
      <c r="H39" s="84"/>
      <c r="I39" s="82"/>
      <c r="J39" s="82"/>
      <c r="K39" s="91">
        <f>SUM(K40:K42)</f>
        <v>23000000</v>
      </c>
    </row>
    <row r="40" spans="2:11" s="1" customFormat="1" ht="30" customHeight="1" x14ac:dyDescent="0.25">
      <c r="B40" s="82" t="s">
        <v>249</v>
      </c>
      <c r="C40" s="82" t="s">
        <v>50</v>
      </c>
      <c r="D40" s="82" t="s">
        <v>51</v>
      </c>
      <c r="E40" s="82" t="s">
        <v>4</v>
      </c>
      <c r="F40" s="82" t="s">
        <v>52</v>
      </c>
      <c r="G40" s="83">
        <v>8000000</v>
      </c>
      <c r="H40" s="84" t="s">
        <v>5</v>
      </c>
      <c r="I40" s="82" t="s">
        <v>149</v>
      </c>
      <c r="J40" s="82" t="s">
        <v>52</v>
      </c>
      <c r="K40" s="83">
        <v>8000000</v>
      </c>
    </row>
    <row r="41" spans="2:11" s="1" customFormat="1" ht="39" customHeight="1" x14ac:dyDescent="0.25">
      <c r="B41" s="82" t="s">
        <v>250</v>
      </c>
      <c r="C41" s="82" t="s">
        <v>86</v>
      </c>
      <c r="D41" s="82" t="s">
        <v>87</v>
      </c>
      <c r="E41" s="82" t="s">
        <v>4</v>
      </c>
      <c r="F41" s="82" t="s">
        <v>88</v>
      </c>
      <c r="G41" s="83">
        <v>5000000</v>
      </c>
      <c r="H41" s="84" t="s">
        <v>5</v>
      </c>
      <c r="I41" s="82" t="s">
        <v>151</v>
      </c>
      <c r="J41" s="82" t="s">
        <v>88</v>
      </c>
      <c r="K41" s="83">
        <v>10000000</v>
      </c>
    </row>
    <row r="42" spans="2:11" s="1" customFormat="1" ht="39" customHeight="1" x14ac:dyDescent="0.25">
      <c r="B42" s="82"/>
      <c r="C42" s="82" t="s">
        <v>283</v>
      </c>
      <c r="D42" s="82" t="s">
        <v>284</v>
      </c>
      <c r="E42" s="82" t="s">
        <v>4</v>
      </c>
      <c r="F42" s="82" t="s">
        <v>243</v>
      </c>
      <c r="G42" s="83">
        <v>0</v>
      </c>
      <c r="H42" s="84" t="s">
        <v>5</v>
      </c>
      <c r="I42" s="82" t="s">
        <v>149</v>
      </c>
      <c r="J42" s="82" t="s">
        <v>285</v>
      </c>
      <c r="K42" s="83">
        <v>5000000</v>
      </c>
    </row>
    <row r="43" spans="2:11" s="1" customFormat="1" ht="29.25" customHeight="1" x14ac:dyDescent="0.25">
      <c r="B43" s="90" t="s">
        <v>276</v>
      </c>
      <c r="C43" s="90" t="s">
        <v>277</v>
      </c>
      <c r="D43" s="90"/>
      <c r="E43" s="90"/>
      <c r="F43" s="90"/>
      <c r="G43" s="91">
        <f>SUM(G45)</f>
        <v>20000000</v>
      </c>
      <c r="H43" s="91">
        <f t="shared" ref="H43:K43" si="2">SUM(H45)</f>
        <v>0</v>
      </c>
      <c r="I43" s="91">
        <f t="shared" si="2"/>
        <v>0</v>
      </c>
      <c r="J43" s="91">
        <f t="shared" si="2"/>
        <v>0</v>
      </c>
      <c r="K43" s="91">
        <f t="shared" si="2"/>
        <v>20000000</v>
      </c>
    </row>
    <row r="44" spans="2:11" s="1" customFormat="1" ht="29.25" customHeight="1" x14ac:dyDescent="0.25">
      <c r="B44" s="90"/>
      <c r="C44" s="90"/>
      <c r="D44" s="90"/>
      <c r="E44" s="90"/>
      <c r="F44" s="90"/>
      <c r="G44" s="91"/>
      <c r="H44" s="91"/>
      <c r="I44" s="91"/>
      <c r="J44" s="91"/>
      <c r="K44" s="91"/>
    </row>
    <row r="45" spans="2:11" s="1" customFormat="1" ht="53.25" customHeight="1" x14ac:dyDescent="0.25">
      <c r="B45" s="90" t="s">
        <v>278</v>
      </c>
      <c r="C45" s="82" t="s">
        <v>279</v>
      </c>
      <c r="D45" s="82" t="s">
        <v>280</v>
      </c>
      <c r="E45" s="82" t="s">
        <v>4</v>
      </c>
      <c r="F45" s="82" t="s">
        <v>281</v>
      </c>
      <c r="G45" s="83">
        <v>20000000</v>
      </c>
      <c r="H45" s="84" t="s">
        <v>5</v>
      </c>
      <c r="I45" s="82" t="s">
        <v>282</v>
      </c>
      <c r="J45" s="82" t="s">
        <v>69</v>
      </c>
      <c r="K45" s="83">
        <v>20000000</v>
      </c>
    </row>
    <row r="46" spans="2:11" s="1" customFormat="1" ht="39" customHeight="1" x14ac:dyDescent="0.25">
      <c r="B46" s="82"/>
      <c r="C46" s="90" t="s">
        <v>251</v>
      </c>
      <c r="D46" s="90"/>
      <c r="E46" s="90"/>
      <c r="F46" s="90"/>
      <c r="G46" s="91">
        <f>SUM(G47)</f>
        <v>10000000</v>
      </c>
      <c r="H46" s="91">
        <f t="shared" ref="H46:K46" si="3">SUM(H47)</f>
        <v>0</v>
      </c>
      <c r="I46" s="91">
        <f t="shared" si="3"/>
        <v>0</v>
      </c>
      <c r="J46" s="91">
        <f t="shared" si="3"/>
        <v>0</v>
      </c>
      <c r="K46" s="91">
        <f t="shared" si="3"/>
        <v>19000000</v>
      </c>
    </row>
    <row r="47" spans="2:11" s="1" customFormat="1" ht="39" customHeight="1" x14ac:dyDescent="0.25">
      <c r="B47" s="82" t="s">
        <v>253</v>
      </c>
      <c r="C47" s="82" t="s">
        <v>252</v>
      </c>
      <c r="D47" s="82"/>
      <c r="E47" s="82"/>
      <c r="F47" s="82"/>
      <c r="G47" s="91">
        <f>SUM(G48)</f>
        <v>10000000</v>
      </c>
      <c r="H47" s="91">
        <f t="shared" ref="H47:K47" si="4">SUM(H48)</f>
        <v>0</v>
      </c>
      <c r="I47" s="91">
        <f t="shared" si="4"/>
        <v>0</v>
      </c>
      <c r="J47" s="91">
        <f t="shared" si="4"/>
        <v>0</v>
      </c>
      <c r="K47" s="91">
        <f t="shared" si="4"/>
        <v>19000000</v>
      </c>
    </row>
    <row r="48" spans="2:11" s="1" customFormat="1" ht="39" customHeight="1" x14ac:dyDescent="0.25">
      <c r="B48" s="82" t="s">
        <v>254</v>
      </c>
      <c r="C48" s="82" t="s">
        <v>252</v>
      </c>
      <c r="D48" s="82" t="s">
        <v>255</v>
      </c>
      <c r="E48" s="82" t="s">
        <v>4</v>
      </c>
      <c r="F48" s="82" t="s">
        <v>69</v>
      </c>
      <c r="G48" s="83">
        <v>10000000</v>
      </c>
      <c r="H48" s="84" t="s">
        <v>5</v>
      </c>
      <c r="I48" s="82"/>
      <c r="J48" s="82"/>
      <c r="K48" s="83">
        <v>19000000</v>
      </c>
    </row>
    <row r="49" spans="2:11" s="1" customFormat="1" ht="9.75" customHeight="1" x14ac:dyDescent="0.25">
      <c r="B49" s="82"/>
      <c r="C49" s="82"/>
      <c r="D49" s="82"/>
      <c r="E49" s="82"/>
      <c r="F49" s="82"/>
      <c r="G49" s="83"/>
      <c r="H49" s="84"/>
      <c r="I49" s="82"/>
      <c r="J49" s="82"/>
      <c r="K49" s="83"/>
    </row>
    <row r="50" spans="2:11" s="1" customFormat="1" ht="27" customHeight="1" x14ac:dyDescent="0.25">
      <c r="B50" s="82"/>
      <c r="C50" s="90" t="s">
        <v>256</v>
      </c>
      <c r="D50" s="82"/>
      <c r="E50" s="82"/>
      <c r="F50" s="82"/>
      <c r="G50" s="91">
        <f>SUM(G51)</f>
        <v>8000000</v>
      </c>
      <c r="H50" s="91">
        <f t="shared" ref="H50:K50" si="5">SUM(H51)</f>
        <v>0</v>
      </c>
      <c r="I50" s="91">
        <f t="shared" si="5"/>
        <v>0</v>
      </c>
      <c r="J50" s="91">
        <f t="shared" si="5"/>
        <v>0</v>
      </c>
      <c r="K50" s="91">
        <f t="shared" si="5"/>
        <v>8000000</v>
      </c>
    </row>
    <row r="51" spans="2:11" s="1" customFormat="1" ht="34.5" customHeight="1" x14ac:dyDescent="0.25">
      <c r="B51" s="88" t="s">
        <v>257</v>
      </c>
      <c r="C51" s="88" t="s">
        <v>258</v>
      </c>
      <c r="D51" s="88"/>
      <c r="E51" s="88"/>
      <c r="F51" s="88"/>
      <c r="G51" s="78">
        <f>SUM(G52)</f>
        <v>8000000</v>
      </c>
      <c r="H51" s="72"/>
      <c r="I51" s="88"/>
      <c r="J51" s="88"/>
      <c r="K51" s="78">
        <v>8000000</v>
      </c>
    </row>
    <row r="52" spans="2:11" s="1" customFormat="1" ht="35.25" customHeight="1" x14ac:dyDescent="0.25">
      <c r="B52" s="90" t="s">
        <v>257</v>
      </c>
      <c r="C52" s="82" t="s">
        <v>46</v>
      </c>
      <c r="D52" s="82"/>
      <c r="E52" s="82"/>
      <c r="F52" s="82"/>
      <c r="G52" s="91">
        <v>8000000</v>
      </c>
      <c r="H52" s="84"/>
      <c r="I52" s="82"/>
      <c r="J52" s="82"/>
      <c r="K52" s="91">
        <v>8000000</v>
      </c>
    </row>
    <row r="53" spans="2:11" s="1" customFormat="1" ht="27.75" customHeight="1" x14ac:dyDescent="0.25">
      <c r="B53" s="88" t="s">
        <v>157</v>
      </c>
      <c r="C53" s="88" t="s">
        <v>259</v>
      </c>
      <c r="D53" s="88"/>
      <c r="E53" s="88"/>
      <c r="F53" s="88"/>
      <c r="G53" s="78">
        <f>SUM(G54+G56+G58+G60)</f>
        <v>44000000</v>
      </c>
      <c r="H53" s="78">
        <f t="shared" ref="H53:K53" si="6">SUM(H54+H56+H58+H60)</f>
        <v>0</v>
      </c>
      <c r="I53" s="78">
        <f t="shared" si="6"/>
        <v>0</v>
      </c>
      <c r="J53" s="78">
        <f t="shared" si="6"/>
        <v>0</v>
      </c>
      <c r="K53" s="78">
        <f t="shared" si="6"/>
        <v>44000000</v>
      </c>
    </row>
    <row r="54" spans="2:11" s="1" customFormat="1" ht="55.5" customHeight="1" x14ac:dyDescent="0.25">
      <c r="B54" s="82" t="s">
        <v>260</v>
      </c>
      <c r="C54" s="82" t="s">
        <v>33</v>
      </c>
      <c r="D54" s="82"/>
      <c r="E54" s="82"/>
      <c r="F54" s="82"/>
      <c r="G54" s="91">
        <v>8000000</v>
      </c>
      <c r="H54" s="84"/>
      <c r="I54" s="82"/>
      <c r="J54" s="82"/>
      <c r="K54" s="91">
        <v>8000000</v>
      </c>
    </row>
    <row r="55" spans="2:11" s="1" customFormat="1" ht="60.75" customHeight="1" x14ac:dyDescent="0.25">
      <c r="B55" s="82" t="s">
        <v>261</v>
      </c>
      <c r="C55" s="82" t="s">
        <v>34</v>
      </c>
      <c r="D55" s="82" t="s">
        <v>35</v>
      </c>
      <c r="E55" s="82" t="s">
        <v>4</v>
      </c>
      <c r="F55" s="82" t="s">
        <v>36</v>
      </c>
      <c r="G55" s="83">
        <v>8000000</v>
      </c>
      <c r="H55" s="84" t="s">
        <v>5</v>
      </c>
      <c r="I55" s="82" t="s">
        <v>161</v>
      </c>
      <c r="J55" s="82" t="s">
        <v>162</v>
      </c>
      <c r="K55" s="83">
        <v>8000000</v>
      </c>
    </row>
    <row r="56" spans="2:11" s="1" customFormat="1" ht="53.25" customHeight="1" x14ac:dyDescent="0.25">
      <c r="B56" s="82" t="s">
        <v>262</v>
      </c>
      <c r="C56" s="90" t="s">
        <v>37</v>
      </c>
      <c r="D56" s="82"/>
      <c r="E56" s="82"/>
      <c r="F56" s="82"/>
      <c r="G56" s="91">
        <f>SUM(G57)</f>
        <v>18000000</v>
      </c>
      <c r="H56" s="91">
        <f t="shared" ref="H56:K56" si="7">SUM(H57)</f>
        <v>0</v>
      </c>
      <c r="I56" s="91">
        <f t="shared" si="7"/>
        <v>0</v>
      </c>
      <c r="J56" s="91">
        <f t="shared" si="7"/>
        <v>0</v>
      </c>
      <c r="K56" s="91">
        <f t="shared" si="7"/>
        <v>18000000</v>
      </c>
    </row>
    <row r="57" spans="2:11" s="1" customFormat="1" ht="59.25" customHeight="1" x14ac:dyDescent="0.25">
      <c r="B57" s="82" t="s">
        <v>263</v>
      </c>
      <c r="C57" s="81" t="s">
        <v>38</v>
      </c>
      <c r="D57" s="81" t="s">
        <v>39</v>
      </c>
      <c r="E57" s="81" t="s">
        <v>4</v>
      </c>
      <c r="F57" s="81" t="s">
        <v>218</v>
      </c>
      <c r="G57" s="86">
        <v>18000000</v>
      </c>
      <c r="H57" s="87" t="s">
        <v>5</v>
      </c>
      <c r="I57" s="81" t="s">
        <v>165</v>
      </c>
      <c r="J57" s="81" t="s">
        <v>40</v>
      </c>
      <c r="K57" s="93">
        <v>18000000</v>
      </c>
    </row>
    <row r="58" spans="2:11" s="1" customFormat="1" ht="50.25" customHeight="1" x14ac:dyDescent="0.25">
      <c r="B58" s="82" t="s">
        <v>264</v>
      </c>
      <c r="C58" s="88" t="s">
        <v>79</v>
      </c>
      <c r="D58" s="81"/>
      <c r="E58" s="81"/>
      <c r="F58" s="81"/>
      <c r="G58" s="78">
        <v>8000000</v>
      </c>
      <c r="H58" s="87"/>
      <c r="I58" s="81"/>
      <c r="J58" s="81"/>
      <c r="K58" s="78">
        <v>8000000</v>
      </c>
    </row>
    <row r="59" spans="2:11" s="1" customFormat="1" ht="62.25" customHeight="1" x14ac:dyDescent="0.25">
      <c r="B59" s="82" t="s">
        <v>265</v>
      </c>
      <c r="C59" s="82" t="s">
        <v>80</v>
      </c>
      <c r="D59" s="82" t="s">
        <v>81</v>
      </c>
      <c r="E59" s="82" t="s">
        <v>4</v>
      </c>
      <c r="F59" s="82" t="s">
        <v>82</v>
      </c>
      <c r="G59" s="83">
        <v>8000000</v>
      </c>
      <c r="H59" s="84" t="s">
        <v>5</v>
      </c>
      <c r="I59" s="82" t="s">
        <v>165</v>
      </c>
      <c r="J59" s="82" t="s">
        <v>82</v>
      </c>
      <c r="K59" s="83">
        <v>8000000</v>
      </c>
    </row>
    <row r="60" spans="2:11" s="1" customFormat="1" ht="55.5" customHeight="1" x14ac:dyDescent="0.25">
      <c r="B60" s="82" t="s">
        <v>266</v>
      </c>
      <c r="C60" s="90" t="s">
        <v>83</v>
      </c>
      <c r="D60" s="82"/>
      <c r="E60" s="82"/>
      <c r="F60" s="82"/>
      <c r="G60" s="91">
        <v>10000000</v>
      </c>
      <c r="H60" s="84"/>
      <c r="I60" s="82"/>
      <c r="J60" s="82"/>
      <c r="K60" s="91">
        <v>10000000</v>
      </c>
    </row>
    <row r="61" spans="2:11" s="1" customFormat="1" ht="46.5" customHeight="1" x14ac:dyDescent="0.25">
      <c r="B61" s="82" t="s">
        <v>267</v>
      </c>
      <c r="C61" s="82" t="s">
        <v>84</v>
      </c>
      <c r="D61" s="82" t="s">
        <v>85</v>
      </c>
      <c r="E61" s="82" t="s">
        <v>4</v>
      </c>
      <c r="F61" s="82" t="s">
        <v>82</v>
      </c>
      <c r="G61" s="83">
        <v>10000000</v>
      </c>
      <c r="H61" s="84" t="s">
        <v>5</v>
      </c>
      <c r="I61" s="82" t="s">
        <v>170</v>
      </c>
      <c r="J61" s="82" t="s">
        <v>82</v>
      </c>
      <c r="K61" s="83">
        <v>10000000</v>
      </c>
    </row>
    <row r="62" spans="2:11" s="1" customFormat="1" ht="9.75" customHeight="1" x14ac:dyDescent="0.25">
      <c r="B62" s="88" t="s">
        <v>243</v>
      </c>
      <c r="C62" s="88" t="s">
        <v>243</v>
      </c>
      <c r="D62" s="88"/>
      <c r="E62" s="88"/>
      <c r="F62" s="88"/>
      <c r="G62" s="78" t="s">
        <v>243</v>
      </c>
      <c r="H62" s="72"/>
      <c r="I62" s="88"/>
      <c r="J62" s="88"/>
      <c r="K62" s="78" t="s">
        <v>243</v>
      </c>
    </row>
    <row r="63" spans="2:11" s="1" customFormat="1" ht="25.5" x14ac:dyDescent="0.25">
      <c r="B63" s="88" t="s">
        <v>183</v>
      </c>
      <c r="C63" s="88" t="s">
        <v>268</v>
      </c>
      <c r="D63" s="88"/>
      <c r="E63" s="88"/>
      <c r="F63" s="88"/>
      <c r="G63" s="78">
        <f>SUM(G64+G66+G70)</f>
        <v>89942500</v>
      </c>
      <c r="H63" s="72"/>
      <c r="I63" s="88"/>
      <c r="J63" s="88"/>
      <c r="K63" s="78">
        <v>97500000</v>
      </c>
    </row>
    <row r="64" spans="2:11" s="1" customFormat="1" ht="38.25" x14ac:dyDescent="0.25">
      <c r="B64" s="81" t="s">
        <v>269</v>
      </c>
      <c r="C64" s="81" t="s">
        <v>70</v>
      </c>
      <c r="D64" s="81"/>
      <c r="E64" s="81"/>
      <c r="F64" s="81"/>
      <c r="G64" s="78">
        <f>SUM(G65)</f>
        <v>10000000</v>
      </c>
      <c r="H64" s="87"/>
      <c r="I64" s="81"/>
      <c r="J64" s="81"/>
      <c r="K64" s="78">
        <v>30000000</v>
      </c>
    </row>
    <row r="65" spans="2:11" s="1" customFormat="1" ht="38.25" x14ac:dyDescent="0.25">
      <c r="B65" s="81" t="s">
        <v>270</v>
      </c>
      <c r="C65" s="81" t="s">
        <v>71</v>
      </c>
      <c r="D65" s="81" t="s">
        <v>72</v>
      </c>
      <c r="E65" s="81" t="s">
        <v>4</v>
      </c>
      <c r="F65" s="81" t="s">
        <v>73</v>
      </c>
      <c r="G65" s="86">
        <v>10000000</v>
      </c>
      <c r="H65" s="87" t="s">
        <v>5</v>
      </c>
      <c r="I65" s="81" t="s">
        <v>187</v>
      </c>
      <c r="J65" s="81" t="s">
        <v>73</v>
      </c>
      <c r="K65" s="86">
        <v>10000000</v>
      </c>
    </row>
    <row r="66" spans="2:11" s="1" customFormat="1" ht="38.25" x14ac:dyDescent="0.25">
      <c r="B66" s="81" t="s">
        <v>271</v>
      </c>
      <c r="C66" s="88" t="s">
        <v>222</v>
      </c>
      <c r="D66" s="81"/>
      <c r="E66" s="81"/>
      <c r="F66" s="81"/>
      <c r="G66" s="78">
        <f>SUM(G67)</f>
        <v>20000000</v>
      </c>
      <c r="H66" s="78">
        <f t="shared" ref="H66:K66" si="8">SUM(H67)</f>
        <v>0</v>
      </c>
      <c r="I66" s="78">
        <f t="shared" si="8"/>
        <v>0</v>
      </c>
      <c r="J66" s="78">
        <f t="shared" si="8"/>
        <v>0</v>
      </c>
      <c r="K66" s="78">
        <f t="shared" si="8"/>
        <v>20000000</v>
      </c>
    </row>
    <row r="67" spans="2:11" s="1" customFormat="1" ht="38.25" x14ac:dyDescent="0.25">
      <c r="B67" s="81" t="s">
        <v>272</v>
      </c>
      <c r="C67" s="81" t="s">
        <v>67</v>
      </c>
      <c r="D67" s="81" t="s">
        <v>68</v>
      </c>
      <c r="E67" s="81" t="s">
        <v>4</v>
      </c>
      <c r="F67" s="81" t="s">
        <v>69</v>
      </c>
      <c r="G67" s="86">
        <v>20000000</v>
      </c>
      <c r="H67" s="87" t="s">
        <v>5</v>
      </c>
      <c r="I67" s="81" t="s">
        <v>151</v>
      </c>
      <c r="J67" s="81" t="s">
        <v>69</v>
      </c>
      <c r="K67" s="86">
        <v>20000000</v>
      </c>
    </row>
    <row r="68" spans="2:11" s="1" customFormat="1" x14ac:dyDescent="0.25">
      <c r="B68" s="81"/>
      <c r="C68" s="81"/>
      <c r="D68" s="81"/>
      <c r="E68" s="81"/>
      <c r="F68" s="81"/>
      <c r="G68" s="86"/>
      <c r="H68" s="87"/>
      <c r="I68" s="81"/>
      <c r="J68" s="81"/>
      <c r="K68" s="86"/>
    </row>
    <row r="69" spans="2:11" s="1" customFormat="1" x14ac:dyDescent="0.25">
      <c r="B69" s="81"/>
      <c r="C69" s="81"/>
      <c r="D69" s="81"/>
      <c r="E69" s="81"/>
      <c r="F69" s="81"/>
      <c r="G69" s="86"/>
      <c r="H69" s="87"/>
      <c r="I69" s="81"/>
      <c r="J69" s="81"/>
      <c r="K69" s="86"/>
    </row>
    <row r="70" spans="2:11" s="1" customFormat="1" ht="38.25" x14ac:dyDescent="0.25">
      <c r="B70" s="81" t="s">
        <v>273</v>
      </c>
      <c r="C70" s="88" t="s">
        <v>57</v>
      </c>
      <c r="D70" s="88"/>
      <c r="E70" s="88"/>
      <c r="F70" s="88"/>
      <c r="G70" s="78">
        <f>SUM(G71:G72)</f>
        <v>59942500</v>
      </c>
      <c r="H70" s="72"/>
      <c r="I70" s="88"/>
      <c r="J70" s="88"/>
      <c r="K70" s="78">
        <v>27500000</v>
      </c>
    </row>
    <row r="71" spans="2:11" s="1" customFormat="1" ht="38.25" x14ac:dyDescent="0.25">
      <c r="B71" s="81" t="s">
        <v>274</v>
      </c>
      <c r="C71" s="81" t="s">
        <v>60</v>
      </c>
      <c r="D71" s="81" t="s">
        <v>61</v>
      </c>
      <c r="E71" s="81" t="s">
        <v>4</v>
      </c>
      <c r="F71" s="81" t="s">
        <v>62</v>
      </c>
      <c r="G71" s="86">
        <v>27500000</v>
      </c>
      <c r="H71" s="87" t="s">
        <v>5</v>
      </c>
      <c r="I71" s="81" t="s">
        <v>151</v>
      </c>
      <c r="J71" s="81" t="s">
        <v>62</v>
      </c>
      <c r="K71" s="86">
        <v>10000000</v>
      </c>
    </row>
    <row r="72" spans="2:11" s="1" customFormat="1" ht="38.25" x14ac:dyDescent="0.25">
      <c r="B72" s="81" t="s">
        <v>275</v>
      </c>
      <c r="C72" s="81" t="s">
        <v>58</v>
      </c>
      <c r="D72" s="81" t="s">
        <v>195</v>
      </c>
      <c r="E72" s="81" t="s">
        <v>4</v>
      </c>
      <c r="F72" s="81" t="s">
        <v>59</v>
      </c>
      <c r="G72" s="86">
        <v>32442500</v>
      </c>
      <c r="H72" s="87" t="s">
        <v>5</v>
      </c>
      <c r="I72" s="81" t="s">
        <v>151</v>
      </c>
      <c r="J72" s="81" t="s">
        <v>59</v>
      </c>
      <c r="K72" s="86">
        <v>17500000</v>
      </c>
    </row>
    <row r="73" spans="2:11" s="1" customFormat="1" ht="30" customHeight="1" x14ac:dyDescent="0.25">
      <c r="B73" s="105" t="s">
        <v>287</v>
      </c>
      <c r="C73" s="105"/>
      <c r="D73" s="105"/>
      <c r="E73" s="105"/>
      <c r="F73" s="105"/>
      <c r="G73" s="78">
        <f>SUM(G10+G34+G38+G46+G50+G53+G63)</f>
        <v>538895000</v>
      </c>
      <c r="H73" s="106" t="s">
        <v>286</v>
      </c>
      <c r="I73" s="106"/>
      <c r="J73" s="106"/>
      <c r="K73" s="78">
        <f>SUM(K10+K34+K38+K46+K50+K53+K63)</f>
        <v>569500000</v>
      </c>
    </row>
    <row r="74" spans="2:11" s="1" customFormat="1" x14ac:dyDescent="0.25">
      <c r="H74" s="3"/>
    </row>
    <row r="76" spans="2:11" x14ac:dyDescent="0.25">
      <c r="G76" s="94" t="s">
        <v>289</v>
      </c>
    </row>
    <row r="77" spans="2:11" x14ac:dyDescent="0.25">
      <c r="G77" s="94" t="s">
        <v>212</v>
      </c>
    </row>
    <row r="81" spans="7:9" x14ac:dyDescent="0.25">
      <c r="G81" s="71" t="s">
        <v>288</v>
      </c>
      <c r="H81" s="95"/>
      <c r="I81" s="71"/>
    </row>
    <row r="82" spans="7:9" x14ac:dyDescent="0.25">
      <c r="G82" s="94" t="s">
        <v>213</v>
      </c>
    </row>
    <row r="83" spans="7:9" x14ac:dyDescent="0.25">
      <c r="G83" s="94" t="s">
        <v>214</v>
      </c>
    </row>
  </sheetData>
  <mergeCells count="11">
    <mergeCell ref="J5:K5"/>
    <mergeCell ref="B73:F73"/>
    <mergeCell ref="H73:J73"/>
    <mergeCell ref="B1:I1"/>
    <mergeCell ref="B2:I2"/>
    <mergeCell ref="B3:I3"/>
    <mergeCell ref="B5:B6"/>
    <mergeCell ref="C5:C6"/>
    <mergeCell ref="D5:D6"/>
    <mergeCell ref="E5:H5"/>
    <mergeCell ref="I5:I6"/>
  </mergeCells>
  <pageMargins left="0.11811023622047245" right="0.11811023622047245" top="0.74803149606299213" bottom="0.74803149606299213" header="0.31496062992125984" footer="0.31496062992125984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5</vt:i4>
      </vt:variant>
    </vt:vector>
  </HeadingPairs>
  <TitlesOfParts>
    <vt:vector size="5" baseType="lpstr">
      <vt:lpstr>program kegiatan</vt:lpstr>
      <vt:lpstr>pengantar ke Kasi Kasubag</vt:lpstr>
      <vt:lpstr>program</vt:lpstr>
      <vt:lpstr>kegiatan</vt:lpstr>
      <vt:lpstr>Renja 2018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Test Document</dc:title>
  <dc:subject>Office 2007 XLSX Test Document</dc:subject>
  <dc:creator>SiPPD Online</dc:creator>
  <cp:keywords>office 2007 SiPPD openxml php</cp:keywords>
  <dc:description>Excel document generated from SiPPD Online.</dc:description>
  <cp:lastModifiedBy>Witri Kec Borobudur</cp:lastModifiedBy>
  <cp:lastPrinted>2018-08-16T06:21:08Z</cp:lastPrinted>
  <dcterms:created xsi:type="dcterms:W3CDTF">2016-03-14T04:13:14Z</dcterms:created>
  <dcterms:modified xsi:type="dcterms:W3CDTF">2018-10-02T01:10:50Z</dcterms:modified>
  <cp:category>SiPPD Online RKPD</cp:category>
</cp:coreProperties>
</file>